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6395" windowHeight="8700" activeTab="1"/>
  </bookViews>
  <sheets>
    <sheet name="DATOS RESPONSABLE TÉCNICO" sheetId="6" r:id="rId1"/>
    <sheet name="EVALUACION TECNICA" sheetId="4" r:id="rId2"/>
    <sheet name="RESULTADO EV" sheetId="8" r:id="rId3"/>
    <sheet name="RESULTADOS" sheetId="7" state="hidden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E12" i="8"/>
  <c r="E13"/>
  <c r="F103" i="4"/>
  <c r="F102"/>
  <c r="F101"/>
  <c r="F100"/>
  <c r="F99"/>
  <c r="F98"/>
  <c r="F97"/>
  <c r="F96"/>
  <c r="F95"/>
  <c r="F94"/>
  <c r="F83"/>
  <c r="F82"/>
  <c r="F81"/>
  <c r="F80"/>
  <c r="F79"/>
  <c r="F78"/>
  <c r="F77"/>
  <c r="F76"/>
  <c r="F75"/>
  <c r="F74"/>
  <c r="F63"/>
  <c r="F62"/>
  <c r="F61"/>
  <c r="F60"/>
  <c r="F59"/>
  <c r="F58"/>
  <c r="F57"/>
  <c r="F56"/>
  <c r="F55"/>
  <c r="F54"/>
  <c r="F43"/>
  <c r="F42"/>
  <c r="F41"/>
  <c r="F40"/>
  <c r="F39"/>
  <c r="F38"/>
  <c r="F37"/>
  <c r="F36"/>
  <c r="F35"/>
  <c r="F34"/>
  <c r="F23"/>
  <c r="F22"/>
  <c r="F21"/>
  <c r="F20"/>
  <c r="F19"/>
  <c r="F18"/>
  <c r="F17"/>
  <c r="F16"/>
  <c r="F15"/>
  <c r="F1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 l="1"/>
  <c r="L43"/>
  <c r="L42"/>
  <c r="L41"/>
  <c r="L40"/>
  <c r="L39"/>
  <c r="L38"/>
  <c r="L37"/>
  <c r="L24"/>
  <c r="L111" s="1"/>
  <c r="B14" i="8"/>
  <c r="C9"/>
  <c r="B24" i="4"/>
  <c r="I23"/>
  <c r="Q23" s="1"/>
  <c r="I22"/>
  <c r="Q22" s="1"/>
  <c r="I21"/>
  <c r="Q21" s="1"/>
  <c r="I20"/>
  <c r="Q20" s="1"/>
  <c r="I19"/>
  <c r="Q19" s="1"/>
  <c r="I18"/>
  <c r="Q18" s="1"/>
  <c r="I17"/>
  <c r="Q17" s="1"/>
  <c r="I16"/>
  <c r="Q16" s="1"/>
  <c r="I15"/>
  <c r="Q15" s="1"/>
  <c r="I14"/>
  <c r="Q14" s="1"/>
  <c r="Q24" l="1"/>
  <c r="L84"/>
  <c r="L114" s="1"/>
  <c r="L64"/>
  <c r="L104"/>
  <c r="L115" s="1"/>
  <c r="L113"/>
  <c r="I24"/>
  <c r="I111" s="1"/>
  <c r="F24"/>
  <c r="C11" i="8"/>
  <c r="C12"/>
  <c r="C13"/>
  <c r="C10"/>
  <c r="E3"/>
  <c r="C3"/>
  <c r="F111" i="4" l="1"/>
  <c r="Q111"/>
  <c r="E9" i="8" s="1"/>
  <c r="G9"/>
  <c r="B104" i="4"/>
  <c r="I103"/>
  <c r="Q103" s="1"/>
  <c r="I102"/>
  <c r="Q102" s="1"/>
  <c r="I101"/>
  <c r="Q101" s="1"/>
  <c r="I100"/>
  <c r="Q100" s="1"/>
  <c r="I99"/>
  <c r="Q99" s="1"/>
  <c r="I98"/>
  <c r="Q98" s="1"/>
  <c r="I97"/>
  <c r="Q97" s="1"/>
  <c r="I96"/>
  <c r="Q96" s="1"/>
  <c r="I95"/>
  <c r="Q95" s="1"/>
  <c r="I94"/>
  <c r="F3" i="7"/>
  <c r="C3"/>
  <c r="I37" i="4"/>
  <c r="Q37" s="1"/>
  <c r="I38"/>
  <c r="Q38" s="1"/>
  <c r="I39"/>
  <c r="Q39" s="1"/>
  <c r="I40"/>
  <c r="Q40" s="1"/>
  <c r="I41"/>
  <c r="Q41" s="1"/>
  <c r="I42"/>
  <c r="Q42" s="1"/>
  <c r="F3"/>
  <c r="B24" i="6"/>
  <c r="I83" i="4"/>
  <c r="Q83" s="1"/>
  <c r="I82"/>
  <c r="Q82" s="1"/>
  <c r="I81"/>
  <c r="Q81" s="1"/>
  <c r="I80"/>
  <c r="Q80" s="1"/>
  <c r="I79"/>
  <c r="Q79" s="1"/>
  <c r="I78"/>
  <c r="Q78" s="1"/>
  <c r="I77"/>
  <c r="Q77" s="1"/>
  <c r="I76"/>
  <c r="Q76" s="1"/>
  <c r="I75"/>
  <c r="Q75" s="1"/>
  <c r="I74"/>
  <c r="Q74" s="1"/>
  <c r="I63"/>
  <c r="Q63" s="1"/>
  <c r="I62"/>
  <c r="Q62" s="1"/>
  <c r="I61"/>
  <c r="Q61" s="1"/>
  <c r="I60"/>
  <c r="Q60" s="1"/>
  <c r="I59"/>
  <c r="Q59" s="1"/>
  <c r="I58"/>
  <c r="Q58" s="1"/>
  <c r="I57"/>
  <c r="Q57" s="1"/>
  <c r="I56"/>
  <c r="Q56" s="1"/>
  <c r="I54"/>
  <c r="Q54" s="1"/>
  <c r="I43"/>
  <c r="Q43" s="1"/>
  <c r="L34"/>
  <c r="B84"/>
  <c r="B64"/>
  <c r="B44"/>
  <c r="Q84" l="1"/>
  <c r="Q114" s="1"/>
  <c r="I104"/>
  <c r="I115" s="1"/>
  <c r="Q94"/>
  <c r="Q104" s="1"/>
  <c r="Q115" s="1"/>
  <c r="I36"/>
  <c r="L36"/>
  <c r="I35"/>
  <c r="L35"/>
  <c r="I34"/>
  <c r="I44" s="1"/>
  <c r="I112" s="1"/>
  <c r="G13" i="8"/>
  <c r="F104" i="4"/>
  <c r="F115" s="1"/>
  <c r="I84"/>
  <c r="I114" s="1"/>
  <c r="F64"/>
  <c r="F44"/>
  <c r="F84"/>
  <c r="F114" s="1"/>
  <c r="I55"/>
  <c r="F112" l="1"/>
  <c r="F107"/>
  <c r="I64"/>
  <c r="Q55"/>
  <c r="Q64" s="1"/>
  <c r="Q113" s="1"/>
  <c r="E11" i="8" s="1"/>
  <c r="Q35" i="4"/>
  <c r="Q36"/>
  <c r="Q34"/>
  <c r="L44"/>
  <c r="L112" s="1"/>
  <c r="L116" s="1"/>
  <c r="I107"/>
  <c r="G12" i="8"/>
  <c r="F113" i="4"/>
  <c r="F116" s="1"/>
  <c r="I113"/>
  <c r="I116" s="1"/>
  <c r="D25" i="7"/>
  <c r="D17"/>
  <c r="D9"/>
  <c r="D27"/>
  <c r="D19"/>
  <c r="D11"/>
  <c r="D18"/>
  <c r="D26"/>
  <c r="D10"/>
  <c r="F28"/>
  <c r="F20"/>
  <c r="F12"/>
  <c r="F19"/>
  <c r="H19" s="1"/>
  <c r="F27"/>
  <c r="H27" s="1"/>
  <c r="F11"/>
  <c r="H11" s="1"/>
  <c r="Q44" i="4" l="1"/>
  <c r="Q112" s="1"/>
  <c r="L107"/>
  <c r="G11" i="8"/>
  <c r="F25" i="7"/>
  <c r="H25" s="1"/>
  <c r="F17"/>
  <c r="H17" s="1"/>
  <c r="F9"/>
  <c r="H9" s="1"/>
  <c r="D20"/>
  <c r="H20" s="1"/>
  <c r="D28"/>
  <c r="H28" s="1"/>
  <c r="D12"/>
  <c r="H12" s="1"/>
  <c r="D29"/>
  <c r="F26"/>
  <c r="F18"/>
  <c r="F10"/>
  <c r="Q107" i="4" l="1"/>
  <c r="E10" i="8"/>
  <c r="G10" s="1"/>
  <c r="Q116" i="4"/>
  <c r="D13" i="7"/>
  <c r="G14" i="8"/>
  <c r="D21" i="7"/>
  <c r="F21"/>
  <c r="H18"/>
  <c r="F13"/>
  <c r="H13" s="1"/>
  <c r="H10"/>
  <c r="F29"/>
  <c r="H29" s="1"/>
  <c r="H26"/>
  <c r="H21" l="1"/>
</calcChain>
</file>

<file path=xl/sharedStrings.xml><?xml version="1.0" encoding="utf-8"?>
<sst xmlns="http://schemas.openxmlformats.org/spreadsheetml/2006/main" count="194" uniqueCount="75">
  <si>
    <t>FORMACIÓN</t>
  </si>
  <si>
    <t>OBRA</t>
  </si>
  <si>
    <t>Colaborador</t>
  </si>
  <si>
    <t>Responsable Técnico</t>
  </si>
  <si>
    <t>10 o más</t>
  </si>
  <si>
    <t>Nº</t>
  </si>
  <si>
    <t>PROYECTO</t>
  </si>
  <si>
    <t>AÑO</t>
  </si>
  <si>
    <t>PUNTOS</t>
  </si>
  <si>
    <t>TOTAL  OBRAS</t>
  </si>
  <si>
    <t>TOTAL PUNTOS</t>
  </si>
  <si>
    <t>PUNTAJE TOTAL</t>
  </si>
  <si>
    <t>Ponderación</t>
  </si>
  <si>
    <t>GESTIÓN</t>
  </si>
  <si>
    <t>NOMBRES:</t>
  </si>
  <si>
    <t>APELLIDOS:</t>
  </si>
  <si>
    <t>CI:</t>
  </si>
  <si>
    <t>DIRECCIÓN:</t>
  </si>
  <si>
    <t>TELEFONO:</t>
  </si>
  <si>
    <t>Nº CJPPU:</t>
  </si>
  <si>
    <t>RUT:</t>
  </si>
  <si>
    <t>REGISTRO DE ARQUITECTOS</t>
  </si>
  <si>
    <t>FECHA NAC:</t>
  </si>
  <si>
    <t>NACIONALIDAD:</t>
  </si>
  <si>
    <t>Versión:</t>
  </si>
  <si>
    <t>Xxxxxxxxxxxxxxxx Xxxxxxxxxxxx</t>
  </si>
  <si>
    <t>09X XXXXXXXX</t>
  </si>
  <si>
    <t>TOTAL  PROYECTOS</t>
  </si>
  <si>
    <t>DEPARTAMENTO:</t>
  </si>
  <si>
    <t>E-MAIL:</t>
  </si>
  <si>
    <t>xxxxxxxxxxxxxx@xxxxxxxxxxxx</t>
  </si>
  <si>
    <t>Xxxxxxxxxxxxx</t>
  </si>
  <si>
    <t>EVALUACIÓN</t>
  </si>
  <si>
    <t>PROYECTOS EJECUTIVOS</t>
  </si>
  <si>
    <t>RESUMEN</t>
  </si>
  <si>
    <t>SUPERVISOR</t>
  </si>
  <si>
    <t>COORDINADOR</t>
  </si>
  <si>
    <t>TOTAL</t>
  </si>
  <si>
    <t>RESP. TECNICO</t>
  </si>
  <si>
    <t>Asesor</t>
  </si>
  <si>
    <t>Otros</t>
  </si>
  <si>
    <t>PUNTOS PONDERADOS</t>
  </si>
  <si>
    <t>PONDERADO</t>
  </si>
  <si>
    <t>RESUMEN  PONDERADO</t>
  </si>
  <si>
    <t>RESULTADO -  EVALUACIÓN TÉCNICA</t>
  </si>
  <si>
    <t>INCREMENTO</t>
  </si>
  <si>
    <t>EQUIPO TÉCNICO</t>
  </si>
  <si>
    <t>PROFESIÓN:</t>
  </si>
  <si>
    <t>PROYECTOS EN OBRAS CON PROGRAMA Y/O AREAS SIMILARES</t>
  </si>
  <si>
    <t>EXPERIENCIA ASESOR ESTRUCTURA</t>
  </si>
  <si>
    <t>EXPERIENCIA ASESOR SANITARIA</t>
  </si>
  <si>
    <t>EXPERIENCIA ARQUITECTO RESPONSABLE TÉCNICO</t>
  </si>
  <si>
    <t>EXPERIENCIA ASESOR ELECTRICA</t>
  </si>
  <si>
    <t>Rol en equipo</t>
  </si>
  <si>
    <t>RESPONSABLE TÉCNICO</t>
  </si>
  <si>
    <t>ESTRUCTURA</t>
  </si>
  <si>
    <t>SANITARIA</t>
  </si>
  <si>
    <t>ELÉCTRICA</t>
  </si>
  <si>
    <t>CENTRO CULTURAL PANDO</t>
  </si>
  <si>
    <t>Proyectista</t>
  </si>
  <si>
    <t>ROL</t>
  </si>
  <si>
    <t>DESCRIPCIÓN</t>
  </si>
  <si>
    <t>FORMACIÓN Y CONCURSOS</t>
  </si>
  <si>
    <t>PUNTAJE</t>
  </si>
  <si>
    <t>ANEXO VI- DATOS PERSONALES</t>
  </si>
  <si>
    <t>ANEXO VI  -  EVALUACIÓN TÉCNICA</t>
  </si>
  <si>
    <t>TÍTULO DE POSGRADO Y/O PREMIOS EN CONCURSOS DE ARQUITECTURA</t>
  </si>
  <si>
    <t>Tipo de obra</t>
  </si>
  <si>
    <t>Reciclaje</t>
  </si>
  <si>
    <t>Espacio Público</t>
  </si>
  <si>
    <t>Edificio Educativo</t>
  </si>
  <si>
    <t>FORMACIÓN Y CONCURSOS RESPONSABLE TÉCNICO</t>
  </si>
  <si>
    <t>TIPO DE OBRA</t>
  </si>
  <si>
    <t>PUNTOS POND. TOTAL</t>
  </si>
  <si>
    <t>TEMATICA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</si>
</sst>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Arial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24"/>
      <color indexed="8"/>
      <name val="Calibri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theme="4" tint="-0.249977111117893"/>
      <name val="Arial"/>
      <family val="2"/>
    </font>
    <font>
      <sz val="10"/>
      <name val="Arial"/>
      <family val="2"/>
    </font>
    <font>
      <u/>
      <sz val="8.5"/>
      <color theme="10"/>
      <name val="Arial"/>
      <family val="2"/>
    </font>
    <font>
      <b/>
      <sz val="9"/>
      <color indexed="8"/>
      <name val="Calibri"/>
      <family val="2"/>
    </font>
    <font>
      <b/>
      <sz val="14"/>
      <color indexed="8"/>
      <name val="Calibri"/>
      <family val="2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5" fillId="0" borderId="0"/>
    <xf numFmtId="9" fontId="25" fillId="0" borderId="0" applyFont="0" applyFill="0" applyBorder="0" applyAlignment="0" applyProtection="0"/>
  </cellStyleXfs>
  <cellXfs count="173">
    <xf numFmtId="0" fontId="0" fillId="0" borderId="0" xfId="0"/>
    <xf numFmtId="0" fontId="30" fillId="25" borderId="15" xfId="37" applyFont="1" applyFill="1" applyBorder="1" applyAlignment="1" applyProtection="1">
      <alignment horizontal="center"/>
      <protection locked="0"/>
    </xf>
    <xf numFmtId="0" fontId="30" fillId="25" borderId="0" xfId="37" applyFont="1" applyFill="1" applyBorder="1" applyAlignment="1" applyProtection="1">
      <alignment horizontal="center"/>
      <protection locked="0"/>
    </xf>
    <xf numFmtId="0" fontId="31" fillId="25" borderId="0" xfId="37" applyFont="1" applyFill="1" applyBorder="1" applyProtection="1">
      <protection locked="0"/>
    </xf>
    <xf numFmtId="0" fontId="24" fillId="0" borderId="0" xfId="0" applyFont="1" applyAlignment="1" applyProtection="1">
      <alignment horizontal="left" vertical="center" inden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" fillId="0" borderId="0" xfId="37" applyProtection="1">
      <protection hidden="1"/>
    </xf>
    <xf numFmtId="0" fontId="1" fillId="0" borderId="0" xfId="37" applyAlignment="1" applyProtection="1">
      <alignment horizontal="center"/>
      <protection hidden="1"/>
    </xf>
    <xf numFmtId="0" fontId="19" fillId="0" borderId="0" xfId="37" applyFont="1" applyAlignment="1" applyProtection="1">
      <alignment horizontal="center"/>
      <protection hidden="1"/>
    </xf>
    <xf numFmtId="0" fontId="31" fillId="25" borderId="0" xfId="37" applyFont="1" applyFill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 vertical="center"/>
      <protection hidden="1"/>
    </xf>
    <xf numFmtId="0" fontId="34" fillId="0" borderId="0" xfId="44" applyAlignment="1" applyProtection="1">
      <alignment horizontal="left" vertical="center" indent="1"/>
      <protection locked="0"/>
    </xf>
    <xf numFmtId="9" fontId="1" fillId="0" borderId="0" xfId="43" applyFont="1" applyAlignment="1" applyProtection="1">
      <alignment horizontal="center"/>
      <protection hidden="1"/>
    </xf>
    <xf numFmtId="0" fontId="1" fillId="26" borderId="0" xfId="37" applyFill="1" applyAlignment="1" applyProtection="1">
      <alignment horizontal="center"/>
      <protection hidden="1"/>
    </xf>
    <xf numFmtId="0" fontId="19" fillId="26" borderId="0" xfId="37" applyFont="1" applyFill="1" applyAlignment="1" applyProtection="1">
      <alignment horizontal="center"/>
      <protection hidden="1"/>
    </xf>
    <xf numFmtId="0" fontId="35" fillId="26" borderId="0" xfId="37" applyFont="1" applyFill="1" applyAlignment="1" applyProtection="1">
      <alignment horizontal="center"/>
      <protection hidden="1"/>
    </xf>
    <xf numFmtId="0" fontId="1" fillId="0" borderId="32" xfId="37" applyBorder="1" applyAlignment="1" applyProtection="1">
      <alignment horizontal="center"/>
      <protection hidden="1"/>
    </xf>
    <xf numFmtId="0" fontId="19" fillId="0" borderId="33" xfId="37" applyFont="1" applyBorder="1" applyAlignment="1" applyProtection="1">
      <alignment horizontal="center"/>
      <protection hidden="1"/>
    </xf>
    <xf numFmtId="0" fontId="19" fillId="0" borderId="0" xfId="37" applyFont="1" applyBorder="1" applyAlignment="1" applyProtection="1">
      <alignment horizontal="right"/>
      <protection hidden="1"/>
    </xf>
    <xf numFmtId="0" fontId="19" fillId="0" borderId="35" xfId="37" applyFont="1" applyBorder="1" applyAlignment="1" applyProtection="1">
      <alignment horizontal="center"/>
      <protection hidden="1"/>
    </xf>
    <xf numFmtId="0" fontId="1" fillId="0" borderId="36" xfId="37" applyBorder="1" applyAlignment="1" applyProtection="1">
      <alignment horizontal="center"/>
      <protection hidden="1"/>
    </xf>
    <xf numFmtId="0" fontId="19" fillId="0" borderId="17" xfId="37" applyFont="1" applyBorder="1" applyAlignment="1" applyProtection="1">
      <alignment horizontal="right"/>
      <protection hidden="1"/>
    </xf>
    <xf numFmtId="0" fontId="19" fillId="0" borderId="37" xfId="37" applyFont="1" applyBorder="1" applyAlignment="1" applyProtection="1">
      <alignment horizontal="center"/>
      <protection hidden="1"/>
    </xf>
    <xf numFmtId="0" fontId="19" fillId="0" borderId="39" xfId="37" applyFont="1" applyBorder="1" applyAlignment="1" applyProtection="1">
      <alignment horizontal="right"/>
      <protection hidden="1"/>
    </xf>
    <xf numFmtId="0" fontId="36" fillId="0" borderId="16" xfId="37" applyFont="1" applyBorder="1" applyAlignment="1" applyProtection="1">
      <alignment horizontal="right"/>
      <protection hidden="1"/>
    </xf>
    <xf numFmtId="9" fontId="1" fillId="27" borderId="34" xfId="43" applyFont="1" applyFill="1" applyBorder="1" applyAlignment="1" applyProtection="1">
      <alignment horizontal="center"/>
      <protection hidden="1"/>
    </xf>
    <xf numFmtId="0" fontId="19" fillId="0" borderId="41" xfId="37" applyFont="1" applyBorder="1" applyAlignment="1" applyProtection="1">
      <alignment horizontal="center"/>
      <protection hidden="1"/>
    </xf>
    <xf numFmtId="0" fontId="19" fillId="0" borderId="42" xfId="37" applyFont="1" applyBorder="1" applyAlignment="1" applyProtection="1">
      <alignment horizontal="center"/>
      <protection hidden="1"/>
    </xf>
    <xf numFmtId="0" fontId="19" fillId="0" borderId="43" xfId="37" applyFont="1" applyBorder="1" applyAlignment="1" applyProtection="1">
      <alignment horizontal="center"/>
      <protection hidden="1"/>
    </xf>
    <xf numFmtId="0" fontId="0" fillId="0" borderId="0" xfId="0" applyProtection="1"/>
    <xf numFmtId="0" fontId="28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right" vertical="center"/>
    </xf>
    <xf numFmtId="0" fontId="25" fillId="0" borderId="0" xfId="0" applyFont="1" applyProtection="1"/>
    <xf numFmtId="0" fontId="25" fillId="0" borderId="0" xfId="0" applyFont="1" applyAlignment="1" applyProtection="1">
      <alignment horizontal="right"/>
    </xf>
    <xf numFmtId="14" fontId="0" fillId="0" borderId="0" xfId="0" applyNumberFormat="1" applyAlignment="1" applyProtection="1">
      <alignment horizontal="left"/>
    </xf>
    <xf numFmtId="0" fontId="28" fillId="0" borderId="0" xfId="0" applyFont="1" applyAlignment="1" applyProtection="1">
      <alignment horizontal="center" vertical="center"/>
    </xf>
    <xf numFmtId="9" fontId="1" fillId="27" borderId="47" xfId="43" applyFont="1" applyFill="1" applyBorder="1" applyAlignment="1" applyProtection="1">
      <alignment horizontal="center"/>
      <protection hidden="1"/>
    </xf>
    <xf numFmtId="0" fontId="19" fillId="0" borderId="48" xfId="37" applyFont="1" applyBorder="1" applyAlignment="1" applyProtection="1">
      <alignment horizontal="center"/>
      <protection hidden="1"/>
    </xf>
    <xf numFmtId="0" fontId="19" fillId="0" borderId="46" xfId="37" applyFont="1" applyBorder="1" applyAlignment="1" applyProtection="1">
      <alignment horizontal="center"/>
      <protection hidden="1"/>
    </xf>
    <xf numFmtId="9" fontId="19" fillId="0" borderId="41" xfId="43" applyFont="1" applyBorder="1" applyAlignment="1" applyProtection="1">
      <alignment horizontal="center"/>
      <protection hidden="1"/>
    </xf>
    <xf numFmtId="9" fontId="19" fillId="0" borderId="42" xfId="43" applyFont="1" applyBorder="1" applyAlignment="1" applyProtection="1">
      <alignment horizontal="center"/>
      <protection hidden="1"/>
    </xf>
    <xf numFmtId="9" fontId="19" fillId="0" borderId="46" xfId="43" applyFont="1" applyBorder="1" applyAlignment="1" applyProtection="1">
      <alignment horizontal="center"/>
      <protection hidden="1"/>
    </xf>
    <xf numFmtId="9" fontId="19" fillId="0" borderId="43" xfId="43" applyFont="1" applyBorder="1" applyAlignment="1" applyProtection="1">
      <alignment horizontal="center"/>
      <protection hidden="1"/>
    </xf>
    <xf numFmtId="0" fontId="1" fillId="0" borderId="0" xfId="37" applyProtection="1"/>
    <xf numFmtId="0" fontId="1" fillId="0" borderId="0" xfId="37" applyAlignment="1" applyProtection="1">
      <alignment horizontal="center"/>
    </xf>
    <xf numFmtId="0" fontId="19" fillId="0" borderId="0" xfId="37" applyFont="1" applyAlignment="1" applyProtection="1">
      <alignment horizontal="center"/>
    </xf>
    <xf numFmtId="0" fontId="32" fillId="0" borderId="0" xfId="0" applyFont="1" applyAlignment="1" applyProtection="1">
      <alignment horizontal="center" vertical="center"/>
    </xf>
    <xf numFmtId="0" fontId="16" fillId="0" borderId="23" xfId="37" applyFont="1" applyBorder="1" applyAlignment="1" applyProtection="1">
      <alignment horizontal="center" vertical="top" wrapText="1"/>
    </xf>
    <xf numFmtId="0" fontId="16" fillId="0" borderId="0" xfId="37" applyFont="1" applyBorder="1" applyAlignment="1" applyProtection="1">
      <alignment horizontal="center" vertical="top" wrapText="1"/>
    </xf>
    <xf numFmtId="0" fontId="1" fillId="0" borderId="45" xfId="37" applyFont="1" applyFill="1" applyBorder="1" applyProtection="1"/>
    <xf numFmtId="0" fontId="1" fillId="0" borderId="0" xfId="37" applyFont="1" applyProtection="1"/>
    <xf numFmtId="0" fontId="1" fillId="0" borderId="24" xfId="37" applyFont="1" applyFill="1" applyBorder="1" applyProtection="1"/>
    <xf numFmtId="0" fontId="20" fillId="0" borderId="22" xfId="37" applyFont="1" applyFill="1" applyBorder="1" applyAlignment="1" applyProtection="1">
      <alignment horizontal="center"/>
    </xf>
    <xf numFmtId="0" fontId="1" fillId="24" borderId="12" xfId="37" applyFill="1" applyBorder="1" applyAlignment="1" applyProtection="1">
      <alignment horizontal="center"/>
    </xf>
    <xf numFmtId="1" fontId="1" fillId="24" borderId="20" xfId="37" applyNumberFormat="1" applyFill="1" applyBorder="1" applyAlignment="1" applyProtection="1">
      <alignment horizontal="center" vertical="center"/>
    </xf>
    <xf numFmtId="164" fontId="1" fillId="24" borderId="23" xfId="37" applyNumberFormat="1" applyFill="1" applyBorder="1" applyAlignment="1" applyProtection="1">
      <alignment horizontal="center"/>
    </xf>
    <xf numFmtId="0" fontId="1" fillId="24" borderId="13" xfId="37" applyFill="1" applyBorder="1" applyAlignment="1" applyProtection="1">
      <alignment horizontal="center"/>
    </xf>
    <xf numFmtId="1" fontId="1" fillId="24" borderId="19" xfId="37" applyNumberFormat="1" applyFill="1" applyBorder="1" applyAlignment="1" applyProtection="1">
      <alignment horizontal="center" vertical="center"/>
    </xf>
    <xf numFmtId="164" fontId="1" fillId="24" borderId="29" xfId="37" applyNumberFormat="1" applyFill="1" applyBorder="1" applyAlignment="1" applyProtection="1">
      <alignment horizontal="center"/>
    </xf>
    <xf numFmtId="164" fontId="1" fillId="24" borderId="25" xfId="37" applyNumberFormat="1" applyFill="1" applyBorder="1" applyAlignment="1" applyProtection="1">
      <alignment horizontal="center"/>
    </xf>
    <xf numFmtId="0" fontId="21" fillId="0" borderId="22" xfId="37" applyFont="1" applyFill="1" applyBorder="1" applyAlignment="1" applyProtection="1">
      <alignment horizontal="center" vertical="center" wrapText="1"/>
    </xf>
    <xf numFmtId="0" fontId="22" fillId="0" borderId="11" xfId="37" applyFont="1" applyFill="1" applyBorder="1" applyAlignment="1" applyProtection="1">
      <alignment horizontal="center" vertical="center"/>
    </xf>
    <xf numFmtId="0" fontId="21" fillId="0" borderId="27" xfId="37" applyFont="1" applyFill="1" applyBorder="1" applyAlignment="1" applyProtection="1">
      <alignment vertical="center"/>
    </xf>
    <xf numFmtId="0" fontId="21" fillId="0" borderId="10" xfId="37" applyFont="1" applyFill="1" applyBorder="1" applyAlignment="1" applyProtection="1">
      <alignment horizontal="right" vertical="center" wrapText="1"/>
    </xf>
    <xf numFmtId="1" fontId="22" fillId="0" borderId="22" xfId="37" applyNumberFormat="1" applyFont="1" applyFill="1" applyBorder="1" applyAlignment="1" applyProtection="1">
      <alignment horizontal="center" vertical="center"/>
    </xf>
    <xf numFmtId="2" fontId="22" fillId="0" borderId="22" xfId="37" applyNumberFormat="1" applyFont="1" applyFill="1" applyBorder="1" applyAlignment="1" applyProtection="1">
      <alignment horizontal="center" vertical="center"/>
    </xf>
    <xf numFmtId="1" fontId="23" fillId="0" borderId="28" xfId="37" applyNumberFormat="1" applyFont="1" applyBorder="1" applyAlignment="1" applyProtection="1">
      <alignment horizontal="center"/>
    </xf>
    <xf numFmtId="0" fontId="1" fillId="26" borderId="12" xfId="37" applyFill="1" applyBorder="1" applyProtection="1"/>
    <xf numFmtId="0" fontId="19" fillId="26" borderId="20" xfId="37" applyFont="1" applyFill="1" applyBorder="1" applyAlignment="1" applyProtection="1">
      <alignment horizontal="center"/>
    </xf>
    <xf numFmtId="0" fontId="35" fillId="26" borderId="23" xfId="37" applyFont="1" applyFill="1" applyBorder="1" applyAlignment="1" applyProtection="1">
      <alignment horizontal="center" vertical="center"/>
    </xf>
    <xf numFmtId="0" fontId="1" fillId="0" borderId="13" xfId="37" applyFont="1" applyBorder="1" applyProtection="1"/>
    <xf numFmtId="0" fontId="1" fillId="0" borderId="0" xfId="37" applyFont="1" applyBorder="1" applyAlignment="1" applyProtection="1">
      <alignment horizontal="right"/>
    </xf>
    <xf numFmtId="1" fontId="1" fillId="0" borderId="19" xfId="37" applyNumberFormat="1" applyFont="1" applyBorder="1" applyAlignment="1" applyProtection="1">
      <alignment horizontal="center"/>
    </xf>
    <xf numFmtId="0" fontId="1" fillId="0" borderId="0" xfId="37" applyFont="1" applyAlignment="1" applyProtection="1">
      <alignment horizontal="center"/>
    </xf>
    <xf numFmtId="0" fontId="1" fillId="0" borderId="38" xfId="37" applyFont="1" applyBorder="1" applyProtection="1"/>
    <xf numFmtId="0" fontId="1" fillId="0" borderId="39" xfId="37" applyFont="1" applyBorder="1" applyAlignment="1" applyProtection="1">
      <alignment horizontal="right"/>
    </xf>
    <xf numFmtId="0" fontId="1" fillId="0" borderId="14" xfId="37" applyFont="1" applyBorder="1" applyProtection="1"/>
    <xf numFmtId="0" fontId="1" fillId="0" borderId="18" xfId="37" applyFont="1" applyBorder="1" applyAlignment="1" applyProtection="1">
      <alignment horizontal="right"/>
    </xf>
    <xf numFmtId="1" fontId="1" fillId="0" borderId="21" xfId="37" applyNumberFormat="1" applyFont="1" applyBorder="1" applyAlignment="1" applyProtection="1">
      <alignment horizontal="center"/>
    </xf>
    <xf numFmtId="0" fontId="32" fillId="0" borderId="0" xfId="0" applyFont="1" applyAlignment="1" applyProtection="1">
      <alignment horizontal="center" vertical="center"/>
    </xf>
    <xf numFmtId="0" fontId="21" fillId="0" borderId="0" xfId="37" applyFont="1" applyFill="1" applyBorder="1" applyAlignment="1" applyProtection="1">
      <alignment horizontal="center" vertical="center" wrapText="1"/>
    </xf>
    <xf numFmtId="0" fontId="22" fillId="0" borderId="0" xfId="37" applyFont="1" applyFill="1" applyBorder="1" applyAlignment="1" applyProtection="1">
      <alignment horizontal="center" vertical="center"/>
    </xf>
    <xf numFmtId="0" fontId="21" fillId="0" borderId="0" xfId="37" applyFont="1" applyFill="1" applyBorder="1" applyAlignment="1" applyProtection="1">
      <alignment vertical="center"/>
    </xf>
    <xf numFmtId="0" fontId="21" fillId="0" borderId="0" xfId="37" applyFont="1" applyFill="1" applyBorder="1" applyAlignment="1" applyProtection="1">
      <alignment horizontal="right" vertical="center" wrapText="1"/>
    </xf>
    <xf numFmtId="1" fontId="22" fillId="0" borderId="0" xfId="37" applyNumberFormat="1" applyFont="1" applyFill="1" applyBorder="1" applyAlignment="1" applyProtection="1">
      <alignment horizontal="center" vertical="center"/>
    </xf>
    <xf numFmtId="2" fontId="22" fillId="0" borderId="0" xfId="37" applyNumberFormat="1" applyFont="1" applyFill="1" applyBorder="1" applyAlignment="1" applyProtection="1">
      <alignment horizontal="center" vertical="center"/>
    </xf>
    <xf numFmtId="0" fontId="37" fillId="0" borderId="26" xfId="37" applyFont="1" applyFill="1" applyBorder="1" applyProtection="1"/>
    <xf numFmtId="0" fontId="37" fillId="0" borderId="0" xfId="37" applyFont="1" applyFill="1" applyAlignment="1" applyProtection="1">
      <alignment horizontal="center"/>
    </xf>
    <xf numFmtId="1" fontId="1" fillId="0" borderId="40" xfId="37" applyNumberFormat="1" applyFont="1" applyBorder="1" applyAlignment="1" applyProtection="1">
      <alignment horizontal="center"/>
    </xf>
    <xf numFmtId="2" fontId="1" fillId="0" borderId="29" xfId="37" applyNumberFormat="1" applyFont="1" applyBorder="1" applyAlignment="1" applyProtection="1">
      <alignment horizontal="center"/>
    </xf>
    <xf numFmtId="2" fontId="1" fillId="0" borderId="44" xfId="37" applyNumberFormat="1" applyFont="1" applyBorder="1" applyAlignment="1" applyProtection="1">
      <alignment horizontal="center"/>
    </xf>
    <xf numFmtId="2" fontId="1" fillId="0" borderId="25" xfId="37" applyNumberFormat="1" applyFont="1" applyBorder="1" applyAlignment="1" applyProtection="1">
      <alignment horizontal="center"/>
    </xf>
    <xf numFmtId="0" fontId="32" fillId="0" borderId="0" xfId="0" applyFont="1" applyAlignment="1" applyProtection="1">
      <alignment horizontal="center" vertical="center"/>
    </xf>
    <xf numFmtId="0" fontId="35" fillId="26" borderId="15" xfId="37" applyFont="1" applyFill="1" applyBorder="1" applyAlignment="1" applyProtection="1">
      <alignment horizontal="center" vertical="center"/>
    </xf>
    <xf numFmtId="0" fontId="25" fillId="0" borderId="0" xfId="45" applyProtection="1"/>
    <xf numFmtId="0" fontId="32" fillId="0" borderId="0" xfId="45" applyFont="1" applyAlignment="1" applyProtection="1">
      <alignment horizontal="center" vertical="center"/>
    </xf>
    <xf numFmtId="0" fontId="1" fillId="26" borderId="0" xfId="37" applyFill="1" applyAlignment="1" applyProtection="1">
      <alignment horizontal="center"/>
    </xf>
    <xf numFmtId="0" fontId="35" fillId="26" borderId="0" xfId="37" applyFont="1" applyFill="1" applyAlignment="1" applyProtection="1">
      <alignment horizontal="center"/>
    </xf>
    <xf numFmtId="0" fontId="1" fillId="0" borderId="32" xfId="37" applyBorder="1" applyAlignment="1" applyProtection="1">
      <alignment horizontal="center"/>
    </xf>
    <xf numFmtId="0" fontId="19" fillId="0" borderId="41" xfId="37" applyFont="1" applyBorder="1" applyAlignment="1" applyProtection="1">
      <alignment horizontal="center"/>
    </xf>
    <xf numFmtId="9" fontId="1" fillId="27" borderId="34" xfId="46" applyFont="1" applyFill="1" applyBorder="1" applyAlignment="1" applyProtection="1">
      <alignment horizontal="center"/>
    </xf>
    <xf numFmtId="1" fontId="19" fillId="0" borderId="42" xfId="37" applyNumberFormat="1" applyFont="1" applyBorder="1" applyAlignment="1" applyProtection="1">
      <alignment horizontal="center"/>
    </xf>
    <xf numFmtId="9" fontId="1" fillId="27" borderId="47" xfId="46" applyFont="1" applyFill="1" applyBorder="1" applyAlignment="1" applyProtection="1">
      <alignment horizontal="center"/>
    </xf>
    <xf numFmtId="1" fontId="19" fillId="0" borderId="46" xfId="37" applyNumberFormat="1" applyFont="1" applyBorder="1" applyAlignment="1" applyProtection="1">
      <alignment horizontal="center"/>
    </xf>
    <xf numFmtId="9" fontId="16" fillId="0" borderId="36" xfId="37" applyNumberFormat="1" applyFont="1" applyBorder="1" applyAlignment="1" applyProtection="1">
      <alignment horizontal="center"/>
    </xf>
    <xf numFmtId="9" fontId="16" fillId="0" borderId="0" xfId="46" applyFont="1" applyAlignment="1" applyProtection="1">
      <alignment horizontal="center"/>
    </xf>
    <xf numFmtId="1" fontId="35" fillId="0" borderId="43" xfId="37" applyNumberFormat="1" applyFont="1" applyBorder="1" applyAlignment="1" applyProtection="1">
      <alignment horizontal="center"/>
    </xf>
    <xf numFmtId="0" fontId="24" fillId="0" borderId="0" xfId="45" applyFont="1" applyProtection="1"/>
    <xf numFmtId="0" fontId="0" fillId="0" borderId="0" xfId="0" applyAlignment="1">
      <alignment horizontal="center"/>
    </xf>
    <xf numFmtId="0" fontId="36" fillId="0" borderId="33" xfId="37" applyFont="1" applyBorder="1" applyAlignment="1" applyProtection="1">
      <alignment horizontal="right"/>
    </xf>
    <xf numFmtId="0" fontId="19" fillId="0" borderId="35" xfId="37" applyFont="1" applyBorder="1" applyAlignment="1" applyProtection="1">
      <alignment horizontal="right"/>
    </xf>
    <xf numFmtId="0" fontId="19" fillId="0" borderId="48" xfId="37" applyFont="1" applyBorder="1" applyAlignment="1" applyProtection="1">
      <alignment horizontal="right"/>
    </xf>
    <xf numFmtId="0" fontId="23" fillId="0" borderId="37" xfId="37" applyFont="1" applyBorder="1" applyAlignment="1" applyProtection="1">
      <alignment horizontal="right"/>
    </xf>
    <xf numFmtId="1" fontId="23" fillId="0" borderId="43" xfId="37" applyNumberFormat="1" applyFont="1" applyBorder="1" applyAlignment="1" applyProtection="1">
      <alignment horizontal="center"/>
    </xf>
    <xf numFmtId="0" fontId="0" fillId="0" borderId="23" xfId="0" applyBorder="1" applyProtection="1"/>
    <xf numFmtId="0" fontId="0" fillId="0" borderId="29" xfId="0" applyBorder="1" applyProtection="1"/>
    <xf numFmtId="0" fontId="0" fillId="0" borderId="25" xfId="0" applyBorder="1" applyProtection="1"/>
    <xf numFmtId="0" fontId="32" fillId="0" borderId="15" xfId="0" applyFont="1" applyBorder="1" applyAlignment="1" applyProtection="1">
      <alignment horizontal="center" vertical="center"/>
    </xf>
    <xf numFmtId="0" fontId="1" fillId="0" borderId="15" xfId="37" applyBorder="1" applyAlignment="1" applyProtection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16" fillId="0" borderId="15" xfId="37" applyFont="1" applyBorder="1" applyAlignment="1" applyProtection="1">
      <alignment horizontal="center" vertical="top" wrapText="1"/>
    </xf>
    <xf numFmtId="0" fontId="1" fillId="0" borderId="15" xfId="37" applyBorder="1" applyProtection="1"/>
    <xf numFmtId="0" fontId="0" fillId="0" borderId="20" xfId="0" applyBorder="1" applyProtection="1"/>
    <xf numFmtId="0" fontId="32" fillId="0" borderId="0" xfId="0" applyFont="1" applyBorder="1" applyAlignment="1" applyProtection="1">
      <alignment horizontal="center" vertical="center"/>
    </xf>
    <xf numFmtId="0" fontId="1" fillId="0" borderId="0" xfId="37" applyBorder="1" applyAlignment="1" applyProtection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37" applyBorder="1" applyProtection="1"/>
    <xf numFmtId="0" fontId="1" fillId="0" borderId="0" xfId="37" applyFont="1" applyBorder="1" applyProtection="1"/>
    <xf numFmtId="0" fontId="0" fillId="0" borderId="19" xfId="0" applyBorder="1" applyProtection="1"/>
    <xf numFmtId="0" fontId="32" fillId="0" borderId="18" xfId="0" applyFont="1" applyBorder="1" applyAlignment="1" applyProtection="1">
      <alignment horizontal="center" vertical="center"/>
    </xf>
    <xf numFmtId="0" fontId="37" fillId="0" borderId="18" xfId="37" applyFont="1" applyFill="1" applyBorder="1" applyAlignment="1" applyProtection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1" fillId="0" borderId="18" xfId="37" applyBorder="1" applyProtection="1"/>
    <xf numFmtId="0" fontId="0" fillId="0" borderId="21" xfId="0" applyBorder="1" applyProtection="1"/>
    <xf numFmtId="0" fontId="1" fillId="0" borderId="18" xfId="37" applyBorder="1" applyAlignment="1" applyProtection="1">
      <alignment horizontal="center"/>
    </xf>
    <xf numFmtId="0" fontId="37" fillId="0" borderId="18" xfId="37" applyFont="1" applyBorder="1" applyAlignment="1" applyProtection="1">
      <alignment horizontal="center"/>
    </xf>
    <xf numFmtId="0" fontId="16" fillId="0" borderId="30" xfId="37" applyFont="1" applyFill="1" applyBorder="1" applyAlignment="1" applyProtection="1">
      <alignment horizontal="right" vertical="center"/>
    </xf>
    <xf numFmtId="0" fontId="16" fillId="0" borderId="31" xfId="37" applyFont="1" applyFill="1" applyBorder="1" applyAlignment="1" applyProtection="1">
      <alignment horizontal="right" vertical="center"/>
    </xf>
    <xf numFmtId="0" fontId="1" fillId="0" borderId="12" xfId="37" applyFont="1" applyBorder="1" applyAlignment="1" applyProtection="1">
      <alignment horizontal="center" vertical="center" wrapText="1"/>
    </xf>
    <xf numFmtId="0" fontId="0" fillId="0" borderId="15" xfId="0" applyBorder="1"/>
    <xf numFmtId="0" fontId="0" fillId="0" borderId="20" xfId="0" applyBorder="1"/>
    <xf numFmtId="0" fontId="0" fillId="0" borderId="13" xfId="0" applyBorder="1"/>
    <xf numFmtId="0" fontId="0" fillId="0" borderId="0" xfId="0" applyBorder="1"/>
    <xf numFmtId="0" fontId="0" fillId="0" borderId="19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18" fillId="0" borderId="0" xfId="37" applyFont="1" applyBorder="1" applyAlignment="1" applyProtection="1">
      <alignment horizontal="center" wrapText="1"/>
    </xf>
    <xf numFmtId="0" fontId="32" fillId="0" borderId="0" xfId="0" applyFont="1" applyAlignment="1" applyProtection="1">
      <alignment horizontal="center" vertical="center"/>
    </xf>
    <xf numFmtId="0" fontId="26" fillId="0" borderId="0" xfId="37" applyFont="1" applyAlignment="1" applyProtection="1">
      <alignment horizontal="left" vertical="top"/>
    </xf>
    <xf numFmtId="0" fontId="26" fillId="0" borderId="0" xfId="37" applyFont="1" applyAlignment="1" applyProtection="1">
      <alignment horizontal="right" vertical="top"/>
    </xf>
    <xf numFmtId="0" fontId="1" fillId="0" borderId="15" xfId="37" applyFont="1" applyBorder="1" applyAlignment="1" applyProtection="1">
      <alignment horizontal="center" vertical="center" wrapText="1"/>
    </xf>
    <xf numFmtId="0" fontId="1" fillId="0" borderId="20" xfId="37" applyFont="1" applyBorder="1" applyAlignment="1" applyProtection="1">
      <alignment horizontal="center" vertical="center" wrapText="1"/>
    </xf>
    <xf numFmtId="0" fontId="1" fillId="0" borderId="13" xfId="37" applyFont="1" applyBorder="1" applyAlignment="1" applyProtection="1">
      <alignment horizontal="center" vertical="center" wrapText="1"/>
    </xf>
    <xf numFmtId="0" fontId="1" fillId="0" borderId="0" xfId="37" applyFont="1" applyBorder="1" applyAlignment="1" applyProtection="1">
      <alignment horizontal="center" vertical="center" wrapText="1"/>
    </xf>
    <xf numFmtId="0" fontId="1" fillId="0" borderId="19" xfId="37" applyFont="1" applyBorder="1" applyAlignment="1" applyProtection="1">
      <alignment horizontal="center" vertical="center" wrapText="1"/>
    </xf>
    <xf numFmtId="0" fontId="1" fillId="0" borderId="14" xfId="37" applyFont="1" applyBorder="1" applyAlignment="1" applyProtection="1">
      <alignment horizontal="center" vertical="center" wrapText="1"/>
    </xf>
    <xf numFmtId="0" fontId="1" fillId="0" borderId="18" xfId="37" applyFont="1" applyBorder="1" applyAlignment="1" applyProtection="1">
      <alignment horizontal="center" vertical="center" wrapText="1"/>
    </xf>
    <xf numFmtId="0" fontId="1" fillId="0" borderId="21" xfId="37" applyFont="1" applyBorder="1" applyAlignment="1" applyProtection="1">
      <alignment horizontal="center" vertical="center" wrapText="1"/>
    </xf>
    <xf numFmtId="0" fontId="27" fillId="0" borderId="12" xfId="37" applyFont="1" applyBorder="1" applyAlignment="1" applyProtection="1">
      <alignment horizontal="left" vertical="top" wrapText="1"/>
    </xf>
    <xf numFmtId="0" fontId="27" fillId="0" borderId="20" xfId="37" applyFont="1" applyBorder="1" applyAlignment="1" applyProtection="1">
      <alignment horizontal="left" vertical="top" wrapText="1"/>
    </xf>
    <xf numFmtId="0" fontId="27" fillId="0" borderId="13" xfId="37" applyFont="1" applyBorder="1" applyAlignment="1" applyProtection="1">
      <alignment horizontal="left" vertical="top" wrapText="1"/>
    </xf>
    <xf numFmtId="0" fontId="27" fillId="0" borderId="19" xfId="37" applyFont="1" applyBorder="1" applyAlignment="1" applyProtection="1">
      <alignment horizontal="left" vertical="top" wrapText="1"/>
    </xf>
    <xf numFmtId="0" fontId="27" fillId="0" borderId="14" xfId="37" applyFont="1" applyBorder="1" applyAlignment="1" applyProtection="1">
      <alignment horizontal="left" vertical="top" wrapText="1"/>
    </xf>
    <xf numFmtId="0" fontId="27" fillId="0" borderId="21" xfId="37" applyFont="1" applyBorder="1" applyAlignment="1" applyProtection="1">
      <alignment horizontal="left" vertical="top" wrapText="1"/>
    </xf>
    <xf numFmtId="0" fontId="32" fillId="0" borderId="0" xfId="45" applyFont="1" applyAlignment="1" applyProtection="1">
      <alignment horizontal="center" vertical="center"/>
    </xf>
    <xf numFmtId="0" fontId="18" fillId="0" borderId="0" xfId="37" applyFont="1" applyBorder="1" applyAlignment="1" applyProtection="1">
      <alignment horizont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26" fillId="0" borderId="0" xfId="37" applyFont="1" applyAlignment="1" applyProtection="1">
      <alignment horizontal="right" vertical="top"/>
      <protection hidden="1"/>
    </xf>
    <xf numFmtId="0" fontId="26" fillId="0" borderId="0" xfId="37" applyFont="1" applyAlignment="1" applyProtection="1">
      <alignment horizontal="left" vertical="top"/>
      <protection hidden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4" builtinId="8"/>
    <cellStyle name="Input" xfId="34"/>
    <cellStyle name="Linked Cell" xfId="35"/>
    <cellStyle name="Neutral" xfId="36" builtinId="28" customBuiltin="1"/>
    <cellStyle name="Normal" xfId="0" builtinId="0"/>
    <cellStyle name="Normal 2" xfId="45"/>
    <cellStyle name="Normal_ANEXO VII - Planilla de Evaluación Técnica" xfId="37"/>
    <cellStyle name="Note" xfId="38"/>
    <cellStyle name="Output" xfId="39"/>
    <cellStyle name="Porcentual" xfId="43" builtinId="5"/>
    <cellStyle name="Porcentual 2" xfId="46"/>
    <cellStyle name="Title" xfId="40"/>
    <cellStyle name="Total" xfId="41" builtinId="25" customBuiltin="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0</xdr:col>
      <xdr:colOff>1076325</xdr:colOff>
      <xdr:row>1</xdr:row>
      <xdr:rowOff>304800</xdr:rowOff>
    </xdr:to>
    <xdr:pic>
      <xdr:nvPicPr>
        <xdr:cNvPr id="2067" name="Picture 1" descr="LOGO C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076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3</xdr:row>
      <xdr:rowOff>0</xdr:rowOff>
    </xdr:to>
    <xdr:pic>
      <xdr:nvPicPr>
        <xdr:cNvPr id="1045" name="Picture 1" descr="LOGO C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38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3</xdr:row>
      <xdr:rowOff>0</xdr:rowOff>
    </xdr:to>
    <xdr:pic>
      <xdr:nvPicPr>
        <xdr:cNvPr id="2" name="Picture 1" descr="LOGO C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71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3</xdr:row>
      <xdr:rowOff>0</xdr:rowOff>
    </xdr:to>
    <xdr:pic>
      <xdr:nvPicPr>
        <xdr:cNvPr id="2" name="Picture 1" descr="LOGO C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38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LLAMADO%20SUPERVISORES%20(R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 PERSONALES"/>
      <sheetName val="RESUMEN CV"/>
      <sheetName val="EVALUACION TECNICA"/>
      <sheetName val="RESULTADOS"/>
    </sheetNames>
    <sheetDataSet>
      <sheetData sheetId="0">
        <row r="4">
          <cell r="B4" t="str">
            <v>Xxxxxxxxxxxxxxxx Xxxxxxxxxxxx</v>
          </cell>
        </row>
        <row r="5">
          <cell r="B5" t="str">
            <v>Xxxxxxxxxxxxxxxx Xxxxxxxxxxxx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xxxxxxxxx@xxxxxxxxxxx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zoomScale="85" zoomScaleNormal="85" workbookViewId="0">
      <selection activeCell="B4" sqref="B4"/>
    </sheetView>
  </sheetViews>
  <sheetFormatPr baseColWidth="10" defaultRowHeight="12.75"/>
  <cols>
    <col min="1" max="1" width="16.140625" style="29" customWidth="1"/>
    <col min="2" max="2" width="46" style="29" customWidth="1"/>
    <col min="3" max="16384" width="11.42578125" style="29"/>
  </cols>
  <sheetData>
    <row r="1" spans="1:2" ht="35.25" customHeight="1">
      <c r="B1" s="35" t="s">
        <v>54</v>
      </c>
    </row>
    <row r="2" spans="1:2" ht="35.25" customHeight="1">
      <c r="B2" s="35" t="s">
        <v>64</v>
      </c>
    </row>
    <row r="4" spans="1:2" ht="18.75" customHeight="1">
      <c r="A4" s="31" t="s">
        <v>14</v>
      </c>
      <c r="B4" s="4" t="s">
        <v>25</v>
      </c>
    </row>
    <row r="5" spans="1:2" ht="18.75" customHeight="1">
      <c r="A5" s="31" t="s">
        <v>15</v>
      </c>
      <c r="B5" s="4" t="s">
        <v>25</v>
      </c>
    </row>
    <row r="6" spans="1:2" ht="18.75" customHeight="1">
      <c r="A6" s="31" t="s">
        <v>47</v>
      </c>
      <c r="B6" s="4" t="s">
        <v>25</v>
      </c>
    </row>
    <row r="7" spans="1:2">
      <c r="B7" s="5"/>
    </row>
    <row r="8" spans="1:2" ht="18.75" customHeight="1">
      <c r="A8" s="31" t="s">
        <v>22</v>
      </c>
      <c r="B8" s="4" t="s">
        <v>25</v>
      </c>
    </row>
    <row r="9" spans="1:2" ht="18.75" customHeight="1">
      <c r="A9" s="31" t="s">
        <v>23</v>
      </c>
      <c r="B9" s="4" t="s">
        <v>25</v>
      </c>
    </row>
    <row r="10" spans="1:2">
      <c r="B10" s="5"/>
    </row>
    <row r="11" spans="1:2" ht="18.75" customHeight="1">
      <c r="A11" s="31" t="s">
        <v>17</v>
      </c>
      <c r="B11" s="4" t="s">
        <v>25</v>
      </c>
    </row>
    <row r="12" spans="1:2" ht="18.75" customHeight="1">
      <c r="A12" s="31" t="s">
        <v>18</v>
      </c>
      <c r="B12" s="4" t="s">
        <v>26</v>
      </c>
    </row>
    <row r="13" spans="1:2" ht="18.75" customHeight="1">
      <c r="A13" s="31" t="s">
        <v>29</v>
      </c>
      <c r="B13" s="11" t="s">
        <v>30</v>
      </c>
    </row>
    <row r="14" spans="1:2" ht="18.75" customHeight="1">
      <c r="A14" s="31" t="s">
        <v>28</v>
      </c>
      <c r="B14" s="4" t="s">
        <v>31</v>
      </c>
    </row>
    <row r="15" spans="1:2">
      <c r="B15" s="5"/>
    </row>
    <row r="16" spans="1:2" ht="18.75" customHeight="1">
      <c r="A16" s="31" t="s">
        <v>16</v>
      </c>
      <c r="B16" s="4" t="s">
        <v>25</v>
      </c>
    </row>
    <row r="17" spans="1:2" ht="18.75" customHeight="1">
      <c r="A17" s="31" t="s">
        <v>19</v>
      </c>
      <c r="B17" s="4" t="s">
        <v>25</v>
      </c>
    </row>
    <row r="18" spans="1:2" ht="18.75" customHeight="1">
      <c r="A18" s="31" t="s">
        <v>20</v>
      </c>
      <c r="B18" s="4" t="s">
        <v>25</v>
      </c>
    </row>
    <row r="22" spans="1:2">
      <c r="A22" s="32"/>
    </row>
    <row r="24" spans="1:2">
      <c r="A24" s="33" t="s">
        <v>24</v>
      </c>
      <c r="B24" s="34">
        <f ca="1">+TODAY()</f>
        <v>41550</v>
      </c>
    </row>
  </sheetData>
  <sheetProtection password="B53D" sheet="1" objects="1" scenarios="1" selectLockedCells="1"/>
  <hyperlinks>
    <hyperlink ref="B1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S144"/>
  <sheetViews>
    <sheetView tabSelected="1" zoomScale="55" zoomScaleNormal="55" workbookViewId="0">
      <selection activeCell="D15" sqref="D15"/>
    </sheetView>
  </sheetViews>
  <sheetFormatPr baseColWidth="10" defaultRowHeight="18"/>
  <cols>
    <col min="1" max="1" width="15.42578125" style="44" customWidth="1"/>
    <col min="2" max="2" width="44.42578125" style="45" customWidth="1"/>
    <col min="3" max="3" width="20.28515625" style="45" customWidth="1"/>
    <col min="4" max="4" width="19.42578125" style="43" customWidth="1"/>
    <col min="5" max="5" width="24.5703125" style="43" customWidth="1"/>
    <col min="6" max="6" width="21" style="44" hidden="1" customWidth="1"/>
    <col min="7" max="7" width="4.140625" style="46" hidden="1" customWidth="1"/>
    <col min="8" max="8" width="4.140625" style="44" hidden="1" customWidth="1"/>
    <col min="9" max="9" width="31.28515625" style="43" hidden="1" customWidth="1"/>
    <col min="10" max="10" width="6" hidden="1" customWidth="1"/>
    <col min="11" max="11" width="5.7109375" style="108" hidden="1" customWidth="1"/>
    <col min="12" max="12" width="28.140625" style="43" hidden="1" customWidth="1"/>
    <col min="13" max="13" width="16.28515625" style="43" hidden="1" customWidth="1"/>
    <col min="14" max="14" width="8.28515625" style="43" hidden="1" customWidth="1"/>
    <col min="15" max="15" width="6.42578125" style="43" hidden="1" customWidth="1"/>
    <col min="16" max="16" width="5" style="43" hidden="1" customWidth="1"/>
    <col min="17" max="17" width="31.28515625" style="29" bestFit="1" customWidth="1"/>
    <col min="18" max="19" width="11.42578125" style="29"/>
    <col min="20" max="16384" width="11.42578125" style="43"/>
  </cols>
  <sheetData>
    <row r="1" spans="1:17" ht="26.25" customHeight="1">
      <c r="A1" s="150"/>
      <c r="B1" s="150"/>
      <c r="C1" s="151" t="s">
        <v>46</v>
      </c>
      <c r="D1" s="151"/>
      <c r="E1" s="151"/>
      <c r="F1" s="151"/>
      <c r="G1" s="151"/>
      <c r="H1" s="151"/>
      <c r="I1" s="151"/>
    </row>
    <row r="2" spans="1:17" ht="26.25" customHeight="1">
      <c r="A2" s="150"/>
      <c r="B2" s="150"/>
      <c r="C2" s="151" t="s">
        <v>65</v>
      </c>
      <c r="D2" s="151"/>
      <c r="E2" s="151"/>
      <c r="F2" s="151"/>
      <c r="G2" s="151"/>
      <c r="H2" s="151"/>
      <c r="I2" s="151"/>
    </row>
    <row r="3" spans="1:17" ht="27.75" customHeight="1">
      <c r="A3" s="150"/>
      <c r="B3" s="150"/>
      <c r="C3" s="153"/>
      <c r="D3" s="153"/>
      <c r="E3" s="153"/>
      <c r="F3" s="152" t="str">
        <f>+'DATOS RESPONSABLE TÉCNICO'!B5</f>
        <v>Xxxxxxxxxxxxxxxx Xxxxxxxxxxxx</v>
      </c>
      <c r="G3" s="152"/>
      <c r="H3" s="152"/>
      <c r="I3" s="152"/>
    </row>
    <row r="4" spans="1:17" ht="15.75" customHeight="1"/>
    <row r="6" spans="1:17" ht="18.75" thickBot="1"/>
    <row r="7" spans="1:17" ht="17.25" customHeight="1" thickBot="1">
      <c r="A7" s="162" t="s">
        <v>71</v>
      </c>
      <c r="B7" s="163"/>
      <c r="C7" s="141" t="s">
        <v>66</v>
      </c>
      <c r="D7" s="142"/>
      <c r="E7" s="142"/>
      <c r="F7" s="143"/>
      <c r="G7" s="117"/>
      <c r="H7" s="118"/>
      <c r="I7" s="47" t="s">
        <v>53</v>
      </c>
      <c r="J7" s="119"/>
      <c r="K7" s="120"/>
      <c r="L7" s="47" t="s">
        <v>67</v>
      </c>
      <c r="M7" s="121" t="s">
        <v>12</v>
      </c>
      <c r="N7" s="121"/>
      <c r="O7" s="122"/>
      <c r="P7" s="122"/>
      <c r="Q7" s="123"/>
    </row>
    <row r="8" spans="1:17">
      <c r="A8" s="164"/>
      <c r="B8" s="165"/>
      <c r="C8" s="144"/>
      <c r="D8" s="145"/>
      <c r="E8" s="145"/>
      <c r="F8" s="146"/>
      <c r="G8" s="124"/>
      <c r="H8" s="125">
        <v>1</v>
      </c>
      <c r="I8" s="49" t="s">
        <v>59</v>
      </c>
      <c r="J8" s="126"/>
      <c r="K8" s="127">
        <v>1</v>
      </c>
      <c r="L8" s="49" t="s">
        <v>68</v>
      </c>
      <c r="M8" s="128">
        <v>1.5</v>
      </c>
      <c r="N8" s="129"/>
      <c r="O8" s="128"/>
      <c r="P8" s="128"/>
      <c r="Q8" s="130"/>
    </row>
    <row r="9" spans="1:17">
      <c r="A9" s="164"/>
      <c r="B9" s="165"/>
      <c r="C9" s="144"/>
      <c r="D9" s="145"/>
      <c r="E9" s="145"/>
      <c r="F9" s="146"/>
      <c r="G9" s="124"/>
      <c r="H9" s="125">
        <v>2</v>
      </c>
      <c r="I9" s="51" t="s">
        <v>39</v>
      </c>
      <c r="J9" s="126"/>
      <c r="K9" s="127">
        <v>2</v>
      </c>
      <c r="L9" s="51" t="s">
        <v>69</v>
      </c>
      <c r="M9" s="128">
        <v>1.2</v>
      </c>
      <c r="N9" s="129"/>
      <c r="O9" s="128"/>
      <c r="P9" s="128"/>
      <c r="Q9" s="130"/>
    </row>
    <row r="10" spans="1:17">
      <c r="A10" s="164"/>
      <c r="B10" s="165"/>
      <c r="C10" s="144"/>
      <c r="D10" s="145"/>
      <c r="E10" s="145"/>
      <c r="F10" s="146"/>
      <c r="G10" s="124"/>
      <c r="H10" s="125">
        <v>3</v>
      </c>
      <c r="I10" s="51" t="s">
        <v>2</v>
      </c>
      <c r="J10" s="126"/>
      <c r="K10" s="127">
        <v>3</v>
      </c>
      <c r="L10" s="51" t="s">
        <v>70</v>
      </c>
      <c r="M10" s="128">
        <v>1</v>
      </c>
      <c r="N10" s="129"/>
      <c r="O10" s="128"/>
      <c r="P10" s="128"/>
      <c r="Q10" s="130"/>
    </row>
    <row r="11" spans="1:17" ht="18.75" thickBot="1">
      <c r="A11" s="166"/>
      <c r="B11" s="167"/>
      <c r="C11" s="147"/>
      <c r="D11" s="148"/>
      <c r="E11" s="148"/>
      <c r="F11" s="149"/>
      <c r="G11" s="131"/>
      <c r="H11" s="132">
        <v>4</v>
      </c>
      <c r="I11" s="86" t="s">
        <v>40</v>
      </c>
      <c r="J11" s="133"/>
      <c r="K11" s="134">
        <v>4</v>
      </c>
      <c r="L11" s="86" t="s">
        <v>40</v>
      </c>
      <c r="M11" s="135">
        <v>1</v>
      </c>
      <c r="N11" s="135"/>
      <c r="O11" s="135"/>
      <c r="P11" s="135"/>
      <c r="Q11" s="136"/>
    </row>
    <row r="12" spans="1:17" ht="9" customHeight="1" thickBot="1">
      <c r="G12" s="79"/>
    </row>
    <row r="13" spans="1:17" ht="18.75" thickBot="1">
      <c r="A13" s="52" t="s">
        <v>5</v>
      </c>
      <c r="B13" s="52" t="s">
        <v>61</v>
      </c>
      <c r="C13" s="52" t="s">
        <v>60</v>
      </c>
      <c r="D13" s="52" t="s">
        <v>74</v>
      </c>
      <c r="E13" s="52" t="s">
        <v>7</v>
      </c>
      <c r="F13" s="52" t="s">
        <v>8</v>
      </c>
      <c r="G13" s="79"/>
      <c r="I13" s="52" t="s">
        <v>41</v>
      </c>
      <c r="L13" s="52" t="s">
        <v>41</v>
      </c>
      <c r="Q13" s="52" t="s">
        <v>73</v>
      </c>
    </row>
    <row r="14" spans="1:17">
      <c r="A14" s="53">
        <v>1</v>
      </c>
      <c r="B14" s="1"/>
      <c r="C14" s="1"/>
      <c r="D14" s="1"/>
      <c r="E14" s="9"/>
      <c r="F14" s="54">
        <f>+IF(C14=0,0,5)</f>
        <v>0</v>
      </c>
      <c r="G14" s="79"/>
      <c r="I14" s="55">
        <f t="shared" ref="I14:I23" si="0">+IF(C14=1,F14*M$28,IF(C14=2,F14*M$29,IF(C14=3,F14*M$30,IF(C14=4,F14*M$31,0))))</f>
        <v>0</v>
      </c>
      <c r="L14" s="55"/>
      <c r="Q14" s="55">
        <f>+L14+I14</f>
        <v>0</v>
      </c>
    </row>
    <row r="15" spans="1:17">
      <c r="A15" s="56">
        <v>2</v>
      </c>
      <c r="B15" s="2"/>
      <c r="C15" s="2"/>
      <c r="D15" s="9"/>
      <c r="E15" s="9"/>
      <c r="F15" s="57">
        <f t="shared" ref="F15:F23" si="1">+IF(C15=0,0,5)</f>
        <v>0</v>
      </c>
      <c r="G15" s="79"/>
      <c r="I15" s="58">
        <f t="shared" si="0"/>
        <v>0</v>
      </c>
      <c r="L15" s="58"/>
      <c r="Q15" s="58">
        <f t="shared" ref="Q15:Q23" si="2">+L15+I15</f>
        <v>0</v>
      </c>
    </row>
    <row r="16" spans="1:17">
      <c r="A16" s="56">
        <v>3</v>
      </c>
      <c r="B16" s="2"/>
      <c r="C16" s="2"/>
      <c r="D16" s="9"/>
      <c r="E16" s="9"/>
      <c r="F16" s="57">
        <f t="shared" si="1"/>
        <v>0</v>
      </c>
      <c r="G16" s="79"/>
      <c r="I16" s="58">
        <f t="shared" si="0"/>
        <v>0</v>
      </c>
      <c r="L16" s="58"/>
      <c r="Q16" s="58">
        <f t="shared" si="2"/>
        <v>0</v>
      </c>
    </row>
    <row r="17" spans="1:17">
      <c r="A17" s="56">
        <v>4</v>
      </c>
      <c r="B17" s="2"/>
      <c r="C17" s="2"/>
      <c r="D17" s="9"/>
      <c r="E17" s="9"/>
      <c r="F17" s="57">
        <f t="shared" si="1"/>
        <v>0</v>
      </c>
      <c r="G17" s="79"/>
      <c r="I17" s="58">
        <f t="shared" si="0"/>
        <v>0</v>
      </c>
      <c r="L17" s="58"/>
      <c r="Q17" s="58">
        <f t="shared" si="2"/>
        <v>0</v>
      </c>
    </row>
    <row r="18" spans="1:17">
      <c r="A18" s="56">
        <v>5</v>
      </c>
      <c r="B18" s="2"/>
      <c r="C18" s="2"/>
      <c r="D18" s="9"/>
      <c r="E18" s="9"/>
      <c r="F18" s="57">
        <f t="shared" si="1"/>
        <v>0</v>
      </c>
      <c r="G18" s="79"/>
      <c r="I18" s="58">
        <f t="shared" si="0"/>
        <v>0</v>
      </c>
      <c r="L18" s="58"/>
      <c r="Q18" s="58">
        <f t="shared" si="2"/>
        <v>0</v>
      </c>
    </row>
    <row r="19" spans="1:17">
      <c r="A19" s="56">
        <v>6</v>
      </c>
      <c r="B19" s="2"/>
      <c r="C19" s="2"/>
      <c r="D19" s="9"/>
      <c r="E19" s="9"/>
      <c r="F19" s="57">
        <f t="shared" si="1"/>
        <v>0</v>
      </c>
      <c r="G19" s="79"/>
      <c r="I19" s="58">
        <f t="shared" si="0"/>
        <v>0</v>
      </c>
      <c r="L19" s="58"/>
      <c r="Q19" s="58">
        <f t="shared" si="2"/>
        <v>0</v>
      </c>
    </row>
    <row r="20" spans="1:17">
      <c r="A20" s="56">
        <v>7</v>
      </c>
      <c r="B20" s="2"/>
      <c r="C20" s="2"/>
      <c r="D20" s="9"/>
      <c r="E20" s="9"/>
      <c r="F20" s="57">
        <f t="shared" si="1"/>
        <v>0</v>
      </c>
      <c r="G20" s="79"/>
      <c r="I20" s="58">
        <f t="shared" si="0"/>
        <v>0</v>
      </c>
      <c r="L20" s="58"/>
      <c r="Q20" s="58">
        <f t="shared" si="2"/>
        <v>0</v>
      </c>
    </row>
    <row r="21" spans="1:17">
      <c r="A21" s="56">
        <v>8</v>
      </c>
      <c r="B21" s="2"/>
      <c r="C21" s="2"/>
      <c r="D21" s="9"/>
      <c r="E21" s="9"/>
      <c r="F21" s="57">
        <f t="shared" si="1"/>
        <v>0</v>
      </c>
      <c r="G21" s="79"/>
      <c r="I21" s="58">
        <f t="shared" si="0"/>
        <v>0</v>
      </c>
      <c r="L21" s="58"/>
      <c r="Q21" s="58">
        <f t="shared" si="2"/>
        <v>0</v>
      </c>
    </row>
    <row r="22" spans="1:17">
      <c r="A22" s="56">
        <v>9</v>
      </c>
      <c r="B22" s="2"/>
      <c r="C22" s="2"/>
      <c r="D22" s="9"/>
      <c r="E22" s="9"/>
      <c r="F22" s="57">
        <f t="shared" si="1"/>
        <v>0</v>
      </c>
      <c r="G22" s="79"/>
      <c r="I22" s="58">
        <f t="shared" si="0"/>
        <v>0</v>
      </c>
      <c r="L22" s="58"/>
      <c r="Q22" s="58">
        <f t="shared" si="2"/>
        <v>0</v>
      </c>
    </row>
    <row r="23" spans="1:17" ht="18.75" thickBot="1">
      <c r="A23" s="56" t="s">
        <v>4</v>
      </c>
      <c r="B23" s="2"/>
      <c r="C23" s="2"/>
      <c r="D23" s="9"/>
      <c r="E23" s="9"/>
      <c r="F23" s="57">
        <f t="shared" si="1"/>
        <v>0</v>
      </c>
      <c r="G23" s="79"/>
      <c r="I23" s="59">
        <f t="shared" si="0"/>
        <v>0</v>
      </c>
      <c r="L23" s="59"/>
      <c r="Q23" s="59">
        <f t="shared" si="2"/>
        <v>0</v>
      </c>
    </row>
    <row r="24" spans="1:17" ht="26.25" thickBot="1">
      <c r="A24" s="60" t="s">
        <v>27</v>
      </c>
      <c r="B24" s="61">
        <f>COUNTIF(B14:B23,"*")</f>
        <v>0</v>
      </c>
      <c r="C24" s="62"/>
      <c r="D24" s="62"/>
      <c r="E24" s="63" t="s">
        <v>10</v>
      </c>
      <c r="F24" s="64">
        <f>SUM(F14:F23)</f>
        <v>0</v>
      </c>
      <c r="G24" s="79"/>
      <c r="I24" s="65">
        <f>SUM(I14:I23)</f>
        <v>0</v>
      </c>
      <c r="L24" s="65">
        <f>SUM(L14:L23)</f>
        <v>0</v>
      </c>
      <c r="Q24" s="65">
        <f>SUM(Q14:Q23)</f>
        <v>0</v>
      </c>
    </row>
    <row r="25" spans="1:17">
      <c r="G25" s="79"/>
    </row>
    <row r="26" spans="1:17" ht="18.75" thickBot="1">
      <c r="G26" s="79"/>
    </row>
    <row r="27" spans="1:17" ht="17.25" customHeight="1" thickBot="1">
      <c r="A27" s="162" t="s">
        <v>51</v>
      </c>
      <c r="B27" s="163"/>
      <c r="C27" s="141" t="s">
        <v>48</v>
      </c>
      <c r="D27" s="154"/>
      <c r="E27" s="154"/>
      <c r="F27" s="155"/>
      <c r="I27" s="47" t="s">
        <v>53</v>
      </c>
      <c r="L27" s="47" t="s">
        <v>53</v>
      </c>
      <c r="M27" s="48" t="s">
        <v>12</v>
      </c>
      <c r="N27" s="48"/>
      <c r="Q27" s="114"/>
    </row>
    <row r="28" spans="1:17">
      <c r="A28" s="164"/>
      <c r="B28" s="165"/>
      <c r="C28" s="156"/>
      <c r="D28" s="157"/>
      <c r="E28" s="157"/>
      <c r="F28" s="158"/>
      <c r="H28" s="44">
        <v>1</v>
      </c>
      <c r="I28" s="49" t="s">
        <v>3</v>
      </c>
      <c r="K28" s="108">
        <v>1</v>
      </c>
      <c r="L28" s="49" t="s">
        <v>68</v>
      </c>
      <c r="M28" s="43">
        <v>1.5</v>
      </c>
      <c r="N28" s="50">
        <v>0.5</v>
      </c>
      <c r="Q28" s="115"/>
    </row>
    <row r="29" spans="1:17">
      <c r="A29" s="164"/>
      <c r="B29" s="165"/>
      <c r="C29" s="156"/>
      <c r="D29" s="157"/>
      <c r="E29" s="157"/>
      <c r="F29" s="158"/>
      <c r="H29" s="44">
        <v>2</v>
      </c>
      <c r="I29" s="51" t="s">
        <v>39</v>
      </c>
      <c r="K29" s="108">
        <v>2</v>
      </c>
      <c r="L29" s="51" t="s">
        <v>69</v>
      </c>
      <c r="M29" s="43">
        <v>1.2</v>
      </c>
      <c r="N29" s="50">
        <v>0</v>
      </c>
      <c r="Q29" s="115"/>
    </row>
    <row r="30" spans="1:17">
      <c r="A30" s="164"/>
      <c r="B30" s="165"/>
      <c r="C30" s="156"/>
      <c r="D30" s="157"/>
      <c r="E30" s="157"/>
      <c r="F30" s="158"/>
      <c r="H30" s="44">
        <v>3</v>
      </c>
      <c r="I30" s="51" t="s">
        <v>2</v>
      </c>
      <c r="K30" s="108">
        <v>3</v>
      </c>
      <c r="L30" s="51" t="s">
        <v>70</v>
      </c>
      <c r="M30" s="43">
        <v>1</v>
      </c>
      <c r="N30" s="50">
        <v>0</v>
      </c>
      <c r="Q30" s="115"/>
    </row>
    <row r="31" spans="1:17" ht="18.75" thickBot="1">
      <c r="A31" s="166"/>
      <c r="B31" s="167"/>
      <c r="C31" s="159"/>
      <c r="D31" s="160"/>
      <c r="E31" s="160"/>
      <c r="F31" s="161"/>
      <c r="H31" s="87">
        <v>4</v>
      </c>
      <c r="I31" s="86" t="s">
        <v>40</v>
      </c>
      <c r="K31" s="108">
        <v>4</v>
      </c>
      <c r="L31" s="86" t="s">
        <v>40</v>
      </c>
      <c r="M31" s="43">
        <v>1</v>
      </c>
      <c r="N31" s="43">
        <v>0</v>
      </c>
      <c r="Q31" s="116"/>
    </row>
    <row r="32" spans="1:17" ht="9" customHeight="1" thickBot="1"/>
    <row r="33" spans="1:17" ht="18.75" thickBot="1">
      <c r="A33" s="52" t="s">
        <v>5</v>
      </c>
      <c r="B33" s="52" t="s">
        <v>6</v>
      </c>
      <c r="C33" s="52" t="s">
        <v>60</v>
      </c>
      <c r="D33" s="52" t="s">
        <v>72</v>
      </c>
      <c r="E33" s="52" t="s">
        <v>7</v>
      </c>
      <c r="F33" s="52" t="s">
        <v>8</v>
      </c>
      <c r="I33" s="52" t="s">
        <v>41</v>
      </c>
      <c r="L33" s="52" t="s">
        <v>41</v>
      </c>
      <c r="Q33" s="52" t="s">
        <v>73</v>
      </c>
    </row>
    <row r="34" spans="1:17">
      <c r="A34" s="53">
        <v>1</v>
      </c>
      <c r="B34" s="1"/>
      <c r="C34" s="1"/>
      <c r="D34" s="9"/>
      <c r="E34" s="9"/>
      <c r="F34" s="54">
        <f t="shared" ref="F34:F43" si="3">+IF(C34=0,0,5)</f>
        <v>0</v>
      </c>
      <c r="I34" s="55">
        <f t="shared" ref="I34:I43" si="4">+IF(C34=1,F34*M$28,IF(C34=2,F34*M$29,IF(C34=3,F34*M$30,IF(C34=4,F34*M$31,0))))</f>
        <v>0</v>
      </c>
      <c r="L34" s="55">
        <f>+IF(D34=1,F34*N$28,IF(D34=2,F34*N$29,IF(D34=3,F34*N$30,IF(D34=4,F34*N$31,0))))</f>
        <v>0</v>
      </c>
      <c r="Q34" s="55">
        <f>+L34+I34</f>
        <v>0</v>
      </c>
    </row>
    <row r="35" spans="1:17">
      <c r="A35" s="56">
        <v>2</v>
      </c>
      <c r="B35" s="2"/>
      <c r="C35" s="2"/>
      <c r="D35" s="9"/>
      <c r="E35" s="9"/>
      <c r="F35" s="57">
        <f t="shared" si="3"/>
        <v>0</v>
      </c>
      <c r="I35" s="58">
        <f t="shared" si="4"/>
        <v>0</v>
      </c>
      <c r="L35" s="58">
        <f t="shared" ref="L35:L43" si="5">+IF(D35=1,F35*N$28,IF(D35=2,F35*N$29,IF(D35=3,F35*N$30,IF(D35=4,F35*N$31,0))))</f>
        <v>0</v>
      </c>
      <c r="Q35" s="58">
        <f t="shared" ref="Q35:Q43" si="6">+L35+I35</f>
        <v>0</v>
      </c>
    </row>
    <row r="36" spans="1:17">
      <c r="A36" s="56">
        <v>3</v>
      </c>
      <c r="B36" s="2"/>
      <c r="C36" s="2"/>
      <c r="D36" s="9"/>
      <c r="E36" s="9"/>
      <c r="F36" s="57">
        <f t="shared" si="3"/>
        <v>0</v>
      </c>
      <c r="I36" s="58">
        <f t="shared" si="4"/>
        <v>0</v>
      </c>
      <c r="L36" s="58">
        <f t="shared" si="5"/>
        <v>0</v>
      </c>
      <c r="Q36" s="58">
        <f t="shared" si="6"/>
        <v>0</v>
      </c>
    </row>
    <row r="37" spans="1:17">
      <c r="A37" s="56">
        <v>4</v>
      </c>
      <c r="B37" s="2"/>
      <c r="C37" s="2"/>
      <c r="D37" s="9"/>
      <c r="E37" s="9"/>
      <c r="F37" s="57">
        <f t="shared" si="3"/>
        <v>0</v>
      </c>
      <c r="I37" s="58">
        <f t="shared" si="4"/>
        <v>0</v>
      </c>
      <c r="L37" s="58">
        <f t="shared" si="5"/>
        <v>0</v>
      </c>
      <c r="Q37" s="58">
        <f t="shared" si="6"/>
        <v>0</v>
      </c>
    </row>
    <row r="38" spans="1:17">
      <c r="A38" s="56">
        <v>5</v>
      </c>
      <c r="B38" s="2"/>
      <c r="C38" s="2"/>
      <c r="D38" s="9"/>
      <c r="E38" s="9"/>
      <c r="F38" s="57">
        <f t="shared" si="3"/>
        <v>0</v>
      </c>
      <c r="I38" s="58">
        <f t="shared" si="4"/>
        <v>0</v>
      </c>
      <c r="L38" s="58">
        <f t="shared" si="5"/>
        <v>0</v>
      </c>
      <c r="Q38" s="58">
        <f t="shared" si="6"/>
        <v>0</v>
      </c>
    </row>
    <row r="39" spans="1:17">
      <c r="A39" s="56">
        <v>6</v>
      </c>
      <c r="B39" s="2"/>
      <c r="C39" s="2"/>
      <c r="D39" s="9"/>
      <c r="E39" s="9"/>
      <c r="F39" s="57">
        <f t="shared" si="3"/>
        <v>0</v>
      </c>
      <c r="I39" s="58">
        <f t="shared" si="4"/>
        <v>0</v>
      </c>
      <c r="L39" s="58">
        <f t="shared" si="5"/>
        <v>0</v>
      </c>
      <c r="Q39" s="58">
        <f t="shared" si="6"/>
        <v>0</v>
      </c>
    </row>
    <row r="40" spans="1:17">
      <c r="A40" s="56">
        <v>7</v>
      </c>
      <c r="B40" s="2"/>
      <c r="C40" s="2"/>
      <c r="D40" s="9"/>
      <c r="E40" s="9"/>
      <c r="F40" s="57">
        <f t="shared" si="3"/>
        <v>0</v>
      </c>
      <c r="I40" s="58">
        <f t="shared" si="4"/>
        <v>0</v>
      </c>
      <c r="L40" s="58">
        <f t="shared" si="5"/>
        <v>0</v>
      </c>
      <c r="Q40" s="58">
        <f t="shared" si="6"/>
        <v>0</v>
      </c>
    </row>
    <row r="41" spans="1:17">
      <c r="A41" s="56">
        <v>8</v>
      </c>
      <c r="B41" s="2"/>
      <c r="C41" s="2"/>
      <c r="D41" s="9"/>
      <c r="E41" s="9"/>
      <c r="F41" s="57">
        <f t="shared" si="3"/>
        <v>0</v>
      </c>
      <c r="I41" s="58">
        <f t="shared" si="4"/>
        <v>0</v>
      </c>
      <c r="L41" s="58">
        <f t="shared" si="5"/>
        <v>0</v>
      </c>
      <c r="Q41" s="58">
        <f t="shared" si="6"/>
        <v>0</v>
      </c>
    </row>
    <row r="42" spans="1:17">
      <c r="A42" s="56">
        <v>9</v>
      </c>
      <c r="B42" s="2"/>
      <c r="C42" s="2"/>
      <c r="D42" s="9"/>
      <c r="E42" s="9"/>
      <c r="F42" s="57">
        <f t="shared" si="3"/>
        <v>0</v>
      </c>
      <c r="I42" s="58">
        <f t="shared" si="4"/>
        <v>0</v>
      </c>
      <c r="L42" s="58">
        <f t="shared" si="5"/>
        <v>0</v>
      </c>
      <c r="Q42" s="58">
        <f t="shared" si="6"/>
        <v>0</v>
      </c>
    </row>
    <row r="43" spans="1:17" ht="18.75" thickBot="1">
      <c r="A43" s="56" t="s">
        <v>4</v>
      </c>
      <c r="B43" s="2"/>
      <c r="C43" s="2"/>
      <c r="D43" s="9"/>
      <c r="E43" s="9"/>
      <c r="F43" s="57">
        <f t="shared" si="3"/>
        <v>0</v>
      </c>
      <c r="I43" s="59">
        <f t="shared" si="4"/>
        <v>0</v>
      </c>
      <c r="L43" s="59">
        <f t="shared" si="5"/>
        <v>0</v>
      </c>
      <c r="Q43" s="59">
        <f t="shared" si="6"/>
        <v>0</v>
      </c>
    </row>
    <row r="44" spans="1:17" ht="26.25" thickBot="1">
      <c r="A44" s="60" t="s">
        <v>27</v>
      </c>
      <c r="B44" s="61">
        <f>COUNTIF(B34:B43,"*")</f>
        <v>0</v>
      </c>
      <c r="C44" s="62"/>
      <c r="D44" s="62"/>
      <c r="E44" s="63" t="s">
        <v>10</v>
      </c>
      <c r="F44" s="64">
        <f>SUM(F34:F43)</f>
        <v>0</v>
      </c>
      <c r="I44" s="65">
        <f>SUM(I34:I43)</f>
        <v>0</v>
      </c>
      <c r="L44" s="65">
        <f>SUM(L34:L43)</f>
        <v>0</v>
      </c>
      <c r="Q44" s="65">
        <f>SUM(Q34:Q43)</f>
        <v>0</v>
      </c>
    </row>
    <row r="46" spans="1:17" ht="18.75" thickBot="1"/>
    <row r="47" spans="1:17" ht="19.5" customHeight="1" thickBot="1">
      <c r="A47" s="162" t="s">
        <v>49</v>
      </c>
      <c r="B47" s="163"/>
      <c r="C47" s="141" t="s">
        <v>48</v>
      </c>
      <c r="D47" s="154"/>
      <c r="E47" s="154"/>
      <c r="F47" s="155"/>
      <c r="G47" s="117"/>
      <c r="H47" s="118"/>
      <c r="I47" s="47" t="s">
        <v>53</v>
      </c>
      <c r="J47" s="119"/>
      <c r="K47" s="120"/>
      <c r="L47" s="47" t="s">
        <v>53</v>
      </c>
      <c r="M47" s="121" t="s">
        <v>12</v>
      </c>
      <c r="N47" s="121"/>
      <c r="O47" s="122"/>
      <c r="P47" s="122"/>
      <c r="Q47" s="123"/>
    </row>
    <row r="48" spans="1:17" ht="15" customHeight="1">
      <c r="A48" s="164"/>
      <c r="B48" s="165"/>
      <c r="C48" s="156"/>
      <c r="D48" s="157"/>
      <c r="E48" s="157"/>
      <c r="F48" s="158"/>
      <c r="G48" s="124"/>
      <c r="H48" s="125">
        <v>1</v>
      </c>
      <c r="I48" s="49" t="s">
        <v>3</v>
      </c>
      <c r="J48" s="126"/>
      <c r="K48" s="127">
        <v>1</v>
      </c>
      <c r="L48" s="49" t="s">
        <v>68</v>
      </c>
      <c r="M48" s="128">
        <v>1.5</v>
      </c>
      <c r="N48" s="129">
        <v>0.5</v>
      </c>
      <c r="O48" s="128"/>
      <c r="P48" s="128"/>
      <c r="Q48" s="130"/>
    </row>
    <row r="49" spans="1:17" ht="15" customHeight="1">
      <c r="A49" s="164"/>
      <c r="B49" s="165"/>
      <c r="C49" s="156"/>
      <c r="D49" s="157"/>
      <c r="E49" s="157"/>
      <c r="F49" s="158"/>
      <c r="G49" s="124"/>
      <c r="H49" s="125">
        <v>2</v>
      </c>
      <c r="I49" s="51" t="s">
        <v>39</v>
      </c>
      <c r="J49" s="126"/>
      <c r="K49" s="127">
        <v>2</v>
      </c>
      <c r="L49" s="51" t="s">
        <v>69</v>
      </c>
      <c r="M49" s="128">
        <v>1.2</v>
      </c>
      <c r="N49" s="129">
        <v>0</v>
      </c>
      <c r="O49" s="128"/>
      <c r="P49" s="128"/>
      <c r="Q49" s="130"/>
    </row>
    <row r="50" spans="1:17" ht="15" customHeight="1">
      <c r="A50" s="164"/>
      <c r="B50" s="165"/>
      <c r="C50" s="156"/>
      <c r="D50" s="157"/>
      <c r="E50" s="157"/>
      <c r="F50" s="158"/>
      <c r="G50" s="124"/>
      <c r="H50" s="125">
        <v>3</v>
      </c>
      <c r="I50" s="51" t="s">
        <v>2</v>
      </c>
      <c r="J50" s="126"/>
      <c r="K50" s="127">
        <v>3</v>
      </c>
      <c r="L50" s="51" t="s">
        <v>70</v>
      </c>
      <c r="M50" s="128">
        <v>1</v>
      </c>
      <c r="N50" s="129">
        <v>0</v>
      </c>
      <c r="O50" s="128"/>
      <c r="P50" s="128"/>
      <c r="Q50" s="130"/>
    </row>
    <row r="51" spans="1:17" ht="15.75" customHeight="1" thickBot="1">
      <c r="A51" s="166"/>
      <c r="B51" s="167"/>
      <c r="C51" s="159"/>
      <c r="D51" s="160"/>
      <c r="E51" s="160"/>
      <c r="F51" s="161"/>
      <c r="G51" s="131"/>
      <c r="H51" s="137">
        <v>4</v>
      </c>
      <c r="I51" s="86" t="s">
        <v>40</v>
      </c>
      <c r="J51" s="133"/>
      <c r="K51" s="134">
        <v>4</v>
      </c>
      <c r="L51" s="86" t="s">
        <v>40</v>
      </c>
      <c r="M51" s="135">
        <v>1</v>
      </c>
      <c r="N51" s="135">
        <v>0</v>
      </c>
      <c r="O51" s="135"/>
      <c r="P51" s="135"/>
      <c r="Q51" s="136"/>
    </row>
    <row r="52" spans="1:17" ht="8.25" customHeight="1" thickBot="1"/>
    <row r="53" spans="1:17" ht="18.75" thickBot="1">
      <c r="A53" s="52" t="s">
        <v>5</v>
      </c>
      <c r="B53" s="52" t="s">
        <v>6</v>
      </c>
      <c r="C53" s="52" t="s">
        <v>60</v>
      </c>
      <c r="D53" s="52" t="s">
        <v>72</v>
      </c>
      <c r="E53" s="52" t="s">
        <v>7</v>
      </c>
      <c r="F53" s="52" t="s">
        <v>8</v>
      </c>
      <c r="I53" s="52" t="s">
        <v>41</v>
      </c>
      <c r="L53" s="52" t="s">
        <v>41</v>
      </c>
      <c r="Q53" s="52" t="s">
        <v>73</v>
      </c>
    </row>
    <row r="54" spans="1:17">
      <c r="A54" s="53">
        <v>1</v>
      </c>
      <c r="B54" s="1"/>
      <c r="C54" s="1"/>
      <c r="D54" s="1"/>
      <c r="E54" s="9"/>
      <c r="F54" s="54">
        <f t="shared" ref="F54:F63" si="7">+IF(C54=0,0,5)</f>
        <v>0</v>
      </c>
      <c r="I54" s="55">
        <f t="shared" ref="I54:I63" si="8">+IF(C54=1,F54*M$48,IF(C54=2,F54*M$49,IF(C54=3,F54*M$50,IF(C54=4,F54*M$51,0))))</f>
        <v>0</v>
      </c>
      <c r="L54" s="55">
        <f>+IF(D54=1,F54*N$48,IF(D54=2,F54*N$49,IF(D54=3,F54*N$50,IF(D54=4,F54*N$51,0))))</f>
        <v>0</v>
      </c>
      <c r="M54" s="55">
        <f>+IF(E54=1,G54*O$48,IF(E54=2,G54*O$49,IF(E54=3,G54*O$50,IF(E54=4,G54*O$51,0))))</f>
        <v>0</v>
      </c>
      <c r="Q54" s="55">
        <f>+L54+I54</f>
        <v>0</v>
      </c>
    </row>
    <row r="55" spans="1:17">
      <c r="A55" s="56">
        <v>2</v>
      </c>
      <c r="B55" s="2"/>
      <c r="C55" s="2"/>
      <c r="D55" s="9"/>
      <c r="E55" s="9"/>
      <c r="F55" s="57">
        <f t="shared" si="7"/>
        <v>0</v>
      </c>
      <c r="I55" s="58">
        <f t="shared" si="8"/>
        <v>0</v>
      </c>
      <c r="L55" s="58">
        <f t="shared" ref="L55:L63" si="9">+IF(D55=1,F55*N$48,IF(D55=2,F55*N$49,IF(D55=3,F55*N$50,IF(D55=4,F55*N$51,0))))</f>
        <v>0</v>
      </c>
      <c r="M55" s="43">
        <f t="shared" ref="M55:M63" si="10">+IF(E55=1,G55*O$48,IF(E55=2,G55*O$49,IF(E55=3,G55*O$50,IF(E55=4,G55*O$51,0))))</f>
        <v>0</v>
      </c>
      <c r="Q55" s="58">
        <f t="shared" ref="Q55:Q63" si="11">+L55+I55</f>
        <v>0</v>
      </c>
    </row>
    <row r="56" spans="1:17">
      <c r="A56" s="56">
        <v>3</v>
      </c>
      <c r="B56" s="2"/>
      <c r="C56" s="2"/>
      <c r="D56" s="9"/>
      <c r="E56" s="9"/>
      <c r="F56" s="57">
        <f t="shared" si="7"/>
        <v>0</v>
      </c>
      <c r="I56" s="58">
        <f t="shared" si="8"/>
        <v>0</v>
      </c>
      <c r="L56" s="58">
        <f t="shared" si="9"/>
        <v>0</v>
      </c>
      <c r="M56" s="43">
        <f t="shared" si="10"/>
        <v>0</v>
      </c>
      <c r="Q56" s="58">
        <f t="shared" si="11"/>
        <v>0</v>
      </c>
    </row>
    <row r="57" spans="1:17">
      <c r="A57" s="56">
        <v>4</v>
      </c>
      <c r="B57" s="2"/>
      <c r="C57" s="2"/>
      <c r="D57" s="9"/>
      <c r="E57" s="9"/>
      <c r="F57" s="57">
        <f t="shared" si="7"/>
        <v>0</v>
      </c>
      <c r="I57" s="58">
        <f t="shared" si="8"/>
        <v>0</v>
      </c>
      <c r="L57" s="58">
        <f t="shared" si="9"/>
        <v>0</v>
      </c>
      <c r="M57" s="43">
        <f t="shared" si="10"/>
        <v>0</v>
      </c>
      <c r="Q57" s="58">
        <f t="shared" si="11"/>
        <v>0</v>
      </c>
    </row>
    <row r="58" spans="1:17">
      <c r="A58" s="56">
        <v>5</v>
      </c>
      <c r="B58" s="2"/>
      <c r="C58" s="2"/>
      <c r="D58" s="9"/>
      <c r="E58" s="9"/>
      <c r="F58" s="57">
        <f t="shared" si="7"/>
        <v>0</v>
      </c>
      <c r="I58" s="58">
        <f t="shared" si="8"/>
        <v>0</v>
      </c>
      <c r="L58" s="58">
        <f t="shared" si="9"/>
        <v>0</v>
      </c>
      <c r="M58" s="43">
        <f t="shared" si="10"/>
        <v>0</v>
      </c>
      <c r="Q58" s="58">
        <f t="shared" si="11"/>
        <v>0</v>
      </c>
    </row>
    <row r="59" spans="1:17">
      <c r="A59" s="56">
        <v>6</v>
      </c>
      <c r="B59" s="2"/>
      <c r="C59" s="2"/>
      <c r="D59" s="9"/>
      <c r="E59" s="9"/>
      <c r="F59" s="57">
        <f t="shared" si="7"/>
        <v>0</v>
      </c>
      <c r="I59" s="58">
        <f t="shared" si="8"/>
        <v>0</v>
      </c>
      <c r="L59" s="58">
        <f t="shared" si="9"/>
        <v>0</v>
      </c>
      <c r="M59" s="43">
        <f t="shared" si="10"/>
        <v>0</v>
      </c>
      <c r="Q59" s="58">
        <f t="shared" si="11"/>
        <v>0</v>
      </c>
    </row>
    <row r="60" spans="1:17">
      <c r="A60" s="56">
        <v>7</v>
      </c>
      <c r="B60" s="2"/>
      <c r="C60" s="2"/>
      <c r="D60" s="9"/>
      <c r="E60" s="9"/>
      <c r="F60" s="57">
        <f t="shared" si="7"/>
        <v>0</v>
      </c>
      <c r="I60" s="58">
        <f t="shared" si="8"/>
        <v>0</v>
      </c>
      <c r="L60" s="58">
        <f t="shared" si="9"/>
        <v>0</v>
      </c>
      <c r="M60" s="43">
        <f t="shared" si="10"/>
        <v>0</v>
      </c>
      <c r="Q60" s="58">
        <f t="shared" si="11"/>
        <v>0</v>
      </c>
    </row>
    <row r="61" spans="1:17">
      <c r="A61" s="56">
        <v>8</v>
      </c>
      <c r="B61" s="2"/>
      <c r="C61" s="2"/>
      <c r="D61" s="9"/>
      <c r="E61" s="9"/>
      <c r="F61" s="57">
        <f t="shared" si="7"/>
        <v>0</v>
      </c>
      <c r="I61" s="58">
        <f t="shared" si="8"/>
        <v>0</v>
      </c>
      <c r="L61" s="58">
        <f t="shared" si="9"/>
        <v>0</v>
      </c>
      <c r="M61" s="43">
        <f t="shared" si="10"/>
        <v>0</v>
      </c>
      <c r="Q61" s="58">
        <f t="shared" si="11"/>
        <v>0</v>
      </c>
    </row>
    <row r="62" spans="1:17">
      <c r="A62" s="56">
        <v>9</v>
      </c>
      <c r="B62" s="2"/>
      <c r="C62" s="2"/>
      <c r="D62" s="9"/>
      <c r="E62" s="9"/>
      <c r="F62" s="57">
        <f t="shared" si="7"/>
        <v>0</v>
      </c>
      <c r="I62" s="58">
        <f t="shared" si="8"/>
        <v>0</v>
      </c>
      <c r="L62" s="58">
        <f t="shared" si="9"/>
        <v>0</v>
      </c>
      <c r="M62" s="43">
        <f t="shared" si="10"/>
        <v>0</v>
      </c>
      <c r="Q62" s="58">
        <f t="shared" si="11"/>
        <v>0</v>
      </c>
    </row>
    <row r="63" spans="1:17" ht="18.75" thickBot="1">
      <c r="A63" s="56" t="s">
        <v>4</v>
      </c>
      <c r="B63" s="2"/>
      <c r="C63" s="2"/>
      <c r="D63" s="9"/>
      <c r="E63" s="9"/>
      <c r="F63" s="57">
        <f t="shared" si="7"/>
        <v>0</v>
      </c>
      <c r="I63" s="59">
        <f t="shared" si="8"/>
        <v>0</v>
      </c>
      <c r="L63" s="59">
        <f t="shared" si="9"/>
        <v>0</v>
      </c>
      <c r="M63" s="43">
        <f t="shared" si="10"/>
        <v>0</v>
      </c>
      <c r="Q63" s="59">
        <f t="shared" si="11"/>
        <v>0</v>
      </c>
    </row>
    <row r="64" spans="1:17" ht="24" thickBot="1">
      <c r="A64" s="60" t="s">
        <v>9</v>
      </c>
      <c r="B64" s="61">
        <f>COUNTIF(B54:B63,"*")</f>
        <v>0</v>
      </c>
      <c r="C64" s="62"/>
      <c r="D64" s="62"/>
      <c r="E64" s="63" t="s">
        <v>10</v>
      </c>
      <c r="F64" s="64">
        <f>SUM(F54:F63)</f>
        <v>0</v>
      </c>
      <c r="I64" s="65">
        <f>SUM(I54:I63)</f>
        <v>0</v>
      </c>
      <c r="L64" s="65">
        <f>SUM(L54:L63)</f>
        <v>0</v>
      </c>
      <c r="Q64" s="65">
        <f>SUM(Q54:Q63)</f>
        <v>0</v>
      </c>
    </row>
    <row r="66" spans="1:17" ht="18.75" thickBot="1"/>
    <row r="67" spans="1:17" ht="18.75" customHeight="1" thickBot="1">
      <c r="A67" s="162" t="s">
        <v>50</v>
      </c>
      <c r="B67" s="163"/>
      <c r="C67" s="141" t="s">
        <v>48</v>
      </c>
      <c r="D67" s="154"/>
      <c r="E67" s="154"/>
      <c r="F67" s="155"/>
      <c r="G67" s="117"/>
      <c r="H67" s="118"/>
      <c r="I67" s="47" t="s">
        <v>53</v>
      </c>
      <c r="J67" s="119"/>
      <c r="K67" s="120"/>
      <c r="L67" s="47" t="s">
        <v>53</v>
      </c>
      <c r="M67" s="121" t="s">
        <v>12</v>
      </c>
      <c r="N67" s="121"/>
      <c r="O67" s="122"/>
      <c r="P67" s="122"/>
      <c r="Q67" s="123"/>
    </row>
    <row r="68" spans="1:17" ht="15" customHeight="1">
      <c r="A68" s="164"/>
      <c r="B68" s="165"/>
      <c r="C68" s="156"/>
      <c r="D68" s="157"/>
      <c r="E68" s="157"/>
      <c r="F68" s="158"/>
      <c r="G68" s="124"/>
      <c r="H68" s="125">
        <v>1</v>
      </c>
      <c r="I68" s="49" t="s">
        <v>3</v>
      </c>
      <c r="J68" s="126"/>
      <c r="K68" s="127">
        <v>1</v>
      </c>
      <c r="L68" s="49" t="s">
        <v>68</v>
      </c>
      <c r="M68" s="128">
        <v>1.5</v>
      </c>
      <c r="N68" s="129">
        <v>0.5</v>
      </c>
      <c r="O68" s="128"/>
      <c r="P68" s="128"/>
      <c r="Q68" s="130"/>
    </row>
    <row r="69" spans="1:17" ht="15" customHeight="1">
      <c r="A69" s="164"/>
      <c r="B69" s="165"/>
      <c r="C69" s="156"/>
      <c r="D69" s="157"/>
      <c r="E69" s="157"/>
      <c r="F69" s="158"/>
      <c r="G69" s="124"/>
      <c r="H69" s="125">
        <v>2</v>
      </c>
      <c r="I69" s="51" t="s">
        <v>39</v>
      </c>
      <c r="J69" s="126"/>
      <c r="K69" s="127">
        <v>2</v>
      </c>
      <c r="L69" s="51" t="s">
        <v>69</v>
      </c>
      <c r="M69" s="128">
        <v>1.2</v>
      </c>
      <c r="N69" s="129">
        <v>0</v>
      </c>
      <c r="O69" s="128"/>
      <c r="P69" s="128"/>
      <c r="Q69" s="130"/>
    </row>
    <row r="70" spans="1:17" ht="15" customHeight="1">
      <c r="A70" s="164"/>
      <c r="B70" s="165"/>
      <c r="C70" s="156"/>
      <c r="D70" s="157"/>
      <c r="E70" s="157"/>
      <c r="F70" s="158"/>
      <c r="G70" s="124"/>
      <c r="H70" s="125">
        <v>3</v>
      </c>
      <c r="I70" s="51" t="s">
        <v>2</v>
      </c>
      <c r="J70" s="126"/>
      <c r="K70" s="127">
        <v>3</v>
      </c>
      <c r="L70" s="51" t="s">
        <v>70</v>
      </c>
      <c r="M70" s="128">
        <v>1</v>
      </c>
      <c r="N70" s="129">
        <v>0</v>
      </c>
      <c r="O70" s="128"/>
      <c r="P70" s="128"/>
      <c r="Q70" s="130"/>
    </row>
    <row r="71" spans="1:17" ht="15.75" customHeight="1" thickBot="1">
      <c r="A71" s="166"/>
      <c r="B71" s="167"/>
      <c r="C71" s="159"/>
      <c r="D71" s="160"/>
      <c r="E71" s="160"/>
      <c r="F71" s="161"/>
      <c r="G71" s="131"/>
      <c r="H71" s="138"/>
      <c r="I71" s="86" t="s">
        <v>40</v>
      </c>
      <c r="J71" s="133"/>
      <c r="K71" s="134">
        <v>4</v>
      </c>
      <c r="L71" s="86" t="s">
        <v>40</v>
      </c>
      <c r="M71" s="135">
        <v>1</v>
      </c>
      <c r="N71" s="135">
        <v>0</v>
      </c>
      <c r="O71" s="135"/>
      <c r="P71" s="135"/>
      <c r="Q71" s="136"/>
    </row>
    <row r="72" spans="1:17" ht="10.5" customHeight="1" thickBot="1"/>
    <row r="73" spans="1:17" ht="18.75" thickBot="1">
      <c r="A73" s="52" t="s">
        <v>5</v>
      </c>
      <c r="B73" s="52" t="s">
        <v>6</v>
      </c>
      <c r="C73" s="52" t="s">
        <v>60</v>
      </c>
      <c r="D73" s="52" t="s">
        <v>72</v>
      </c>
      <c r="E73" s="52" t="s">
        <v>7</v>
      </c>
      <c r="F73" s="52" t="s">
        <v>8</v>
      </c>
      <c r="I73" s="52" t="s">
        <v>41</v>
      </c>
      <c r="L73" s="52" t="s">
        <v>41</v>
      </c>
      <c r="Q73" s="52" t="s">
        <v>73</v>
      </c>
    </row>
    <row r="74" spans="1:17">
      <c r="A74" s="53">
        <v>1</v>
      </c>
      <c r="B74" s="1"/>
      <c r="C74" s="1"/>
      <c r="D74" s="9"/>
      <c r="E74" s="9"/>
      <c r="F74" s="54">
        <f t="shared" ref="F74:F83" si="12">+IF(C74=0,0,5)</f>
        <v>0</v>
      </c>
      <c r="I74" s="55">
        <f t="shared" ref="I74:I83" si="13">+IF(C74=1,F74*M$68,IF(C74=2,F74*M$69,IF(C74=3,F74*M$70,0)))</f>
        <v>0</v>
      </c>
      <c r="L74" s="55"/>
      <c r="Q74" s="55">
        <f>+L74+I74</f>
        <v>0</v>
      </c>
    </row>
    <row r="75" spans="1:17">
      <c r="A75" s="56">
        <v>2</v>
      </c>
      <c r="B75" s="2"/>
      <c r="C75" s="2"/>
      <c r="D75" s="9"/>
      <c r="E75" s="9"/>
      <c r="F75" s="57">
        <f t="shared" si="12"/>
        <v>0</v>
      </c>
      <c r="I75" s="58">
        <f t="shared" si="13"/>
        <v>0</v>
      </c>
      <c r="L75" s="58"/>
      <c r="Q75" s="58">
        <f t="shared" ref="Q75:Q83" si="14">+L75+I75</f>
        <v>0</v>
      </c>
    </row>
    <row r="76" spans="1:17">
      <c r="A76" s="56">
        <v>3</v>
      </c>
      <c r="B76" s="2"/>
      <c r="C76" s="2"/>
      <c r="D76" s="9"/>
      <c r="E76" s="9"/>
      <c r="F76" s="57">
        <f t="shared" si="12"/>
        <v>0</v>
      </c>
      <c r="I76" s="58">
        <f t="shared" si="13"/>
        <v>0</v>
      </c>
      <c r="L76" s="58"/>
      <c r="Q76" s="58">
        <f t="shared" si="14"/>
        <v>0</v>
      </c>
    </row>
    <row r="77" spans="1:17">
      <c r="A77" s="56">
        <v>4</v>
      </c>
      <c r="B77" s="2"/>
      <c r="C77" s="2"/>
      <c r="D77" s="9"/>
      <c r="E77" s="3"/>
      <c r="F77" s="57">
        <f t="shared" si="12"/>
        <v>0</v>
      </c>
      <c r="I77" s="58">
        <f t="shared" si="13"/>
        <v>0</v>
      </c>
      <c r="L77" s="58"/>
      <c r="Q77" s="58">
        <f t="shared" si="14"/>
        <v>0</v>
      </c>
    </row>
    <row r="78" spans="1:17">
      <c r="A78" s="56">
        <v>5</v>
      </c>
      <c r="B78" s="2"/>
      <c r="C78" s="2"/>
      <c r="D78" s="9"/>
      <c r="E78" s="3"/>
      <c r="F78" s="57">
        <f t="shared" si="12"/>
        <v>0</v>
      </c>
      <c r="I78" s="58">
        <f t="shared" si="13"/>
        <v>0</v>
      </c>
      <c r="L78" s="58"/>
      <c r="Q78" s="58">
        <f t="shared" si="14"/>
        <v>0</v>
      </c>
    </row>
    <row r="79" spans="1:17">
      <c r="A79" s="56">
        <v>6</v>
      </c>
      <c r="B79" s="2"/>
      <c r="C79" s="2"/>
      <c r="D79" s="9"/>
      <c r="E79" s="3"/>
      <c r="F79" s="57">
        <f t="shared" si="12"/>
        <v>0</v>
      </c>
      <c r="I79" s="58">
        <f t="shared" si="13"/>
        <v>0</v>
      </c>
      <c r="L79" s="58"/>
      <c r="Q79" s="58">
        <f t="shared" si="14"/>
        <v>0</v>
      </c>
    </row>
    <row r="80" spans="1:17">
      <c r="A80" s="56">
        <v>7</v>
      </c>
      <c r="B80" s="2"/>
      <c r="C80" s="2"/>
      <c r="D80" s="9"/>
      <c r="E80" s="3"/>
      <c r="F80" s="57">
        <f t="shared" si="12"/>
        <v>0</v>
      </c>
      <c r="I80" s="58">
        <f t="shared" si="13"/>
        <v>0</v>
      </c>
      <c r="L80" s="58"/>
      <c r="Q80" s="58">
        <f t="shared" si="14"/>
        <v>0</v>
      </c>
    </row>
    <row r="81" spans="1:17">
      <c r="A81" s="56">
        <v>8</v>
      </c>
      <c r="B81" s="2"/>
      <c r="C81" s="2"/>
      <c r="D81" s="9"/>
      <c r="E81" s="3"/>
      <c r="F81" s="57">
        <f t="shared" si="12"/>
        <v>0</v>
      </c>
      <c r="I81" s="58">
        <f t="shared" si="13"/>
        <v>0</v>
      </c>
      <c r="L81" s="58"/>
      <c r="Q81" s="58">
        <f t="shared" si="14"/>
        <v>0</v>
      </c>
    </row>
    <row r="82" spans="1:17">
      <c r="A82" s="56">
        <v>9</v>
      </c>
      <c r="B82" s="2"/>
      <c r="C82" s="2"/>
      <c r="D82" s="9"/>
      <c r="E82" s="3"/>
      <c r="F82" s="57">
        <f t="shared" si="12"/>
        <v>0</v>
      </c>
      <c r="I82" s="58">
        <f t="shared" si="13"/>
        <v>0</v>
      </c>
      <c r="L82" s="58"/>
      <c r="Q82" s="58">
        <f t="shared" si="14"/>
        <v>0</v>
      </c>
    </row>
    <row r="83" spans="1:17" ht="18.75" thickBot="1">
      <c r="A83" s="56" t="s">
        <v>4</v>
      </c>
      <c r="B83" s="2"/>
      <c r="C83" s="2"/>
      <c r="D83" s="9"/>
      <c r="E83" s="3"/>
      <c r="F83" s="57">
        <f t="shared" si="12"/>
        <v>0</v>
      </c>
      <c r="I83" s="59">
        <f t="shared" si="13"/>
        <v>0</v>
      </c>
      <c r="L83" s="59"/>
      <c r="Q83" s="59">
        <f t="shared" si="14"/>
        <v>0</v>
      </c>
    </row>
    <row r="84" spans="1:17" ht="26.25" thickBot="1">
      <c r="A84" s="60" t="s">
        <v>27</v>
      </c>
      <c r="B84" s="61">
        <f>COUNTIF(B74:B83,"*")</f>
        <v>0</v>
      </c>
      <c r="C84" s="62"/>
      <c r="D84" s="62"/>
      <c r="E84" s="63" t="s">
        <v>10</v>
      </c>
      <c r="F84" s="64">
        <f>SUM(F74:F83)</f>
        <v>0</v>
      </c>
      <c r="I84" s="65">
        <f>SUM(I74:I83)</f>
        <v>0</v>
      </c>
      <c r="L84" s="65">
        <f>SUM(L74:L83)</f>
        <v>0</v>
      </c>
      <c r="Q84" s="65">
        <f>SUM(Q74:Q83)</f>
        <v>0</v>
      </c>
    </row>
    <row r="85" spans="1:17" ht="23.25">
      <c r="A85" s="80"/>
      <c r="B85" s="81"/>
      <c r="C85" s="82"/>
      <c r="D85" s="82"/>
      <c r="E85" s="83"/>
      <c r="F85" s="84"/>
      <c r="I85" s="85"/>
      <c r="L85" s="85"/>
    </row>
    <row r="86" spans="1:17" ht="18.75" thickBot="1"/>
    <row r="87" spans="1:17" ht="17.25" customHeight="1" thickBot="1">
      <c r="A87" s="162" t="s">
        <v>52</v>
      </c>
      <c r="B87" s="163"/>
      <c r="C87" s="141" t="s">
        <v>48</v>
      </c>
      <c r="D87" s="154"/>
      <c r="E87" s="154"/>
      <c r="F87" s="155"/>
      <c r="G87" s="117"/>
      <c r="H87" s="118"/>
      <c r="I87" s="47" t="s">
        <v>53</v>
      </c>
      <c r="J87" s="119"/>
      <c r="K87" s="120"/>
      <c r="L87" s="47" t="s">
        <v>53</v>
      </c>
      <c r="M87" s="121" t="s">
        <v>12</v>
      </c>
      <c r="N87" s="121"/>
      <c r="O87" s="122"/>
      <c r="P87" s="122"/>
      <c r="Q87" s="123"/>
    </row>
    <row r="88" spans="1:17" ht="18.75" customHeight="1">
      <c r="A88" s="164"/>
      <c r="B88" s="165"/>
      <c r="C88" s="156"/>
      <c r="D88" s="157"/>
      <c r="E88" s="157"/>
      <c r="F88" s="158"/>
      <c r="G88" s="124"/>
      <c r="H88" s="125">
        <v>1</v>
      </c>
      <c r="I88" s="49" t="s">
        <v>3</v>
      </c>
      <c r="J88" s="126"/>
      <c r="K88" s="127">
        <v>1</v>
      </c>
      <c r="L88" s="49" t="s">
        <v>68</v>
      </c>
      <c r="M88" s="128">
        <v>1.5</v>
      </c>
      <c r="N88" s="129">
        <v>0.5</v>
      </c>
      <c r="O88" s="128"/>
      <c r="P88" s="128"/>
      <c r="Q88" s="130"/>
    </row>
    <row r="89" spans="1:17" ht="18" customHeight="1">
      <c r="A89" s="164"/>
      <c r="B89" s="165"/>
      <c r="C89" s="156"/>
      <c r="D89" s="157"/>
      <c r="E89" s="157"/>
      <c r="F89" s="158"/>
      <c r="G89" s="124"/>
      <c r="H89" s="125">
        <v>2</v>
      </c>
      <c r="I89" s="51" t="s">
        <v>39</v>
      </c>
      <c r="J89" s="126"/>
      <c r="K89" s="127">
        <v>2</v>
      </c>
      <c r="L89" s="51" t="s">
        <v>69</v>
      </c>
      <c r="M89" s="128">
        <v>1.2</v>
      </c>
      <c r="N89" s="129">
        <v>0</v>
      </c>
      <c r="O89" s="128"/>
      <c r="P89" s="128"/>
      <c r="Q89" s="130"/>
    </row>
    <row r="90" spans="1:17" ht="18" customHeight="1">
      <c r="A90" s="164"/>
      <c r="B90" s="165"/>
      <c r="C90" s="156"/>
      <c r="D90" s="157"/>
      <c r="E90" s="157"/>
      <c r="F90" s="158"/>
      <c r="G90" s="124"/>
      <c r="H90" s="125">
        <v>3</v>
      </c>
      <c r="I90" s="51" t="s">
        <v>2</v>
      </c>
      <c r="J90" s="126"/>
      <c r="K90" s="127">
        <v>3</v>
      </c>
      <c r="L90" s="51" t="s">
        <v>70</v>
      </c>
      <c r="M90" s="128">
        <v>1</v>
      </c>
      <c r="N90" s="129">
        <v>0</v>
      </c>
      <c r="O90" s="128"/>
      <c r="P90" s="128"/>
      <c r="Q90" s="130"/>
    </row>
    <row r="91" spans="1:17" ht="18.75" customHeight="1" thickBot="1">
      <c r="A91" s="166"/>
      <c r="B91" s="167"/>
      <c r="C91" s="159"/>
      <c r="D91" s="160"/>
      <c r="E91" s="160"/>
      <c r="F91" s="161"/>
      <c r="G91" s="131"/>
      <c r="H91" s="138">
        <v>4</v>
      </c>
      <c r="I91" s="86" t="s">
        <v>40</v>
      </c>
      <c r="J91" s="133"/>
      <c r="K91" s="134">
        <v>4</v>
      </c>
      <c r="L91" s="86" t="s">
        <v>40</v>
      </c>
      <c r="M91" s="135">
        <v>1</v>
      </c>
      <c r="N91" s="135">
        <v>0</v>
      </c>
      <c r="O91" s="135"/>
      <c r="P91" s="135"/>
      <c r="Q91" s="136"/>
    </row>
    <row r="92" spans="1:17" ht="9" customHeight="1" thickBot="1"/>
    <row r="93" spans="1:17" ht="18.75" thickBot="1">
      <c r="A93" s="52" t="s">
        <v>5</v>
      </c>
      <c r="B93" s="52" t="s">
        <v>6</v>
      </c>
      <c r="C93" s="52" t="s">
        <v>60</v>
      </c>
      <c r="D93" s="52" t="s">
        <v>72</v>
      </c>
      <c r="E93" s="52" t="s">
        <v>7</v>
      </c>
      <c r="F93" s="52" t="s">
        <v>8</v>
      </c>
      <c r="I93" s="52" t="s">
        <v>41</v>
      </c>
      <c r="L93" s="52" t="s">
        <v>41</v>
      </c>
      <c r="Q93" s="52" t="s">
        <v>73</v>
      </c>
    </row>
    <row r="94" spans="1:17">
      <c r="A94" s="53">
        <v>1</v>
      </c>
      <c r="B94" s="1"/>
      <c r="C94" s="1"/>
      <c r="D94" s="9"/>
      <c r="E94" s="9"/>
      <c r="F94" s="54">
        <f t="shared" ref="F94:F103" si="15">+IF(C94=0,0,5)</f>
        <v>0</v>
      </c>
      <c r="I94" s="55">
        <f t="shared" ref="I94:I103" si="16">+IF(C94=1,F94*M$28,IF(C94=2,F94*M$29,IF(C94=3,F94*M$30,IF(C94=4,F94*M$31,0))))</f>
        <v>0</v>
      </c>
      <c r="L94" s="55"/>
      <c r="Q94" s="55">
        <f>+L94+I94</f>
        <v>0</v>
      </c>
    </row>
    <row r="95" spans="1:17">
      <c r="A95" s="56">
        <v>2</v>
      </c>
      <c r="B95" s="2"/>
      <c r="C95" s="2"/>
      <c r="D95" s="9"/>
      <c r="E95" s="9"/>
      <c r="F95" s="57">
        <f t="shared" si="15"/>
        <v>0</v>
      </c>
      <c r="I95" s="58">
        <f t="shared" si="16"/>
        <v>0</v>
      </c>
      <c r="L95" s="58"/>
      <c r="Q95" s="58">
        <f t="shared" ref="Q95:Q103" si="17">+L95+I95</f>
        <v>0</v>
      </c>
    </row>
    <row r="96" spans="1:17">
      <c r="A96" s="56">
        <v>3</v>
      </c>
      <c r="B96" s="2"/>
      <c r="C96" s="2"/>
      <c r="D96" s="9"/>
      <c r="E96" s="9"/>
      <c r="F96" s="57">
        <f t="shared" si="15"/>
        <v>0</v>
      </c>
      <c r="I96" s="58">
        <f t="shared" si="16"/>
        <v>0</v>
      </c>
      <c r="L96" s="58"/>
      <c r="Q96" s="58">
        <f t="shared" si="17"/>
        <v>0</v>
      </c>
    </row>
    <row r="97" spans="1:17">
      <c r="A97" s="56">
        <v>4</v>
      </c>
      <c r="B97" s="2"/>
      <c r="C97" s="2"/>
      <c r="D97" s="9"/>
      <c r="E97" s="9"/>
      <c r="F97" s="57">
        <f t="shared" si="15"/>
        <v>0</v>
      </c>
      <c r="I97" s="58">
        <f t="shared" si="16"/>
        <v>0</v>
      </c>
      <c r="L97" s="58"/>
      <c r="Q97" s="58">
        <f t="shared" si="17"/>
        <v>0</v>
      </c>
    </row>
    <row r="98" spans="1:17">
      <c r="A98" s="56">
        <v>5</v>
      </c>
      <c r="B98" s="2"/>
      <c r="C98" s="2"/>
      <c r="D98" s="9"/>
      <c r="E98" s="9"/>
      <c r="F98" s="57">
        <f t="shared" si="15"/>
        <v>0</v>
      </c>
      <c r="I98" s="58">
        <f t="shared" si="16"/>
        <v>0</v>
      </c>
      <c r="L98" s="58"/>
      <c r="Q98" s="58">
        <f t="shared" si="17"/>
        <v>0</v>
      </c>
    </row>
    <row r="99" spans="1:17">
      <c r="A99" s="56">
        <v>6</v>
      </c>
      <c r="B99" s="2"/>
      <c r="C99" s="2"/>
      <c r="D99" s="9"/>
      <c r="E99" s="9"/>
      <c r="F99" s="57">
        <f t="shared" si="15"/>
        <v>0</v>
      </c>
      <c r="I99" s="58">
        <f t="shared" si="16"/>
        <v>0</v>
      </c>
      <c r="L99" s="58"/>
      <c r="Q99" s="58">
        <f t="shared" si="17"/>
        <v>0</v>
      </c>
    </row>
    <row r="100" spans="1:17">
      <c r="A100" s="56">
        <v>7</v>
      </c>
      <c r="B100" s="2"/>
      <c r="C100" s="2"/>
      <c r="D100" s="9"/>
      <c r="E100" s="9"/>
      <c r="F100" s="57">
        <f t="shared" si="15"/>
        <v>0</v>
      </c>
      <c r="I100" s="58">
        <f t="shared" si="16"/>
        <v>0</v>
      </c>
      <c r="L100" s="58"/>
      <c r="Q100" s="58">
        <f t="shared" si="17"/>
        <v>0</v>
      </c>
    </row>
    <row r="101" spans="1:17">
      <c r="A101" s="56">
        <v>8</v>
      </c>
      <c r="B101" s="2"/>
      <c r="C101" s="2"/>
      <c r="D101" s="9"/>
      <c r="E101" s="9"/>
      <c r="F101" s="57">
        <f t="shared" si="15"/>
        <v>0</v>
      </c>
      <c r="I101" s="58">
        <f t="shared" si="16"/>
        <v>0</v>
      </c>
      <c r="L101" s="58"/>
      <c r="Q101" s="58">
        <f t="shared" si="17"/>
        <v>0</v>
      </c>
    </row>
    <row r="102" spans="1:17">
      <c r="A102" s="56">
        <v>9</v>
      </c>
      <c r="B102" s="2"/>
      <c r="C102" s="2"/>
      <c r="D102" s="9"/>
      <c r="E102" s="9"/>
      <c r="F102" s="57">
        <f t="shared" si="15"/>
        <v>0</v>
      </c>
      <c r="I102" s="58">
        <f t="shared" si="16"/>
        <v>0</v>
      </c>
      <c r="L102" s="58"/>
      <c r="Q102" s="58">
        <f t="shared" si="17"/>
        <v>0</v>
      </c>
    </row>
    <row r="103" spans="1:17" ht="18.75" thickBot="1">
      <c r="A103" s="56" t="s">
        <v>4</v>
      </c>
      <c r="B103" s="2"/>
      <c r="C103" s="2"/>
      <c r="D103" s="9"/>
      <c r="E103" s="9"/>
      <c r="F103" s="57">
        <f t="shared" si="15"/>
        <v>0</v>
      </c>
      <c r="I103" s="59">
        <f t="shared" si="16"/>
        <v>0</v>
      </c>
      <c r="L103" s="59"/>
      <c r="Q103" s="59">
        <f t="shared" si="17"/>
        <v>0</v>
      </c>
    </row>
    <row r="104" spans="1:17" ht="26.25" thickBot="1">
      <c r="A104" s="60" t="s">
        <v>27</v>
      </c>
      <c r="B104" s="61">
        <f>COUNTIF(B94:B103,"*")</f>
        <v>0</v>
      </c>
      <c r="C104" s="62"/>
      <c r="D104" s="62"/>
      <c r="E104" s="63" t="s">
        <v>10</v>
      </c>
      <c r="F104" s="64">
        <f>SUM(F94:F103)</f>
        <v>0</v>
      </c>
      <c r="I104" s="65">
        <f>SUM(I94:I103)</f>
        <v>0</v>
      </c>
      <c r="L104" s="65">
        <f>SUM(L94:L103)</f>
        <v>0</v>
      </c>
      <c r="Q104" s="65">
        <f>SUM(Q94:Q103)</f>
        <v>0</v>
      </c>
    </row>
    <row r="105" spans="1:17" ht="23.25">
      <c r="A105" s="80"/>
      <c r="B105" s="81"/>
      <c r="C105" s="82"/>
      <c r="D105" s="82"/>
      <c r="E105" s="83"/>
      <c r="F105" s="84"/>
      <c r="I105" s="85"/>
      <c r="L105" s="85"/>
    </row>
    <row r="106" spans="1:17" ht="24" thickBot="1">
      <c r="A106" s="80"/>
      <c r="B106" s="81"/>
      <c r="C106" s="82"/>
      <c r="D106" s="82"/>
      <c r="E106" s="83"/>
      <c r="F106" s="84"/>
      <c r="G106" s="92"/>
      <c r="I106" s="85"/>
      <c r="L106" s="85"/>
      <c r="M106" s="29"/>
      <c r="N106" s="29"/>
    </row>
    <row r="107" spans="1:17" ht="24" thickBot="1">
      <c r="D107" s="139" t="s">
        <v>11</v>
      </c>
      <c r="E107" s="140"/>
      <c r="F107" s="66">
        <f>+F64+F44+F24+F84+F104</f>
        <v>0</v>
      </c>
      <c r="I107" s="66" t="e">
        <f>+I64+I44+I24+I84+I104+#REF!+#REF!</f>
        <v>#REF!</v>
      </c>
      <c r="L107" s="66" t="e">
        <f>+L64+L44+L24+L84+L104+#REF!+#REF!</f>
        <v>#REF!</v>
      </c>
      <c r="Q107" s="66">
        <f>+Q64+Q44+Q24+Q84+Q104</f>
        <v>0</v>
      </c>
    </row>
    <row r="108" spans="1:17" ht="18" customHeight="1"/>
    <row r="109" spans="1:17" ht="18.75" thickBot="1"/>
    <row r="110" spans="1:17" ht="20.25" customHeight="1">
      <c r="D110" s="67"/>
      <c r="E110" s="93" t="s">
        <v>34</v>
      </c>
      <c r="F110" s="68"/>
      <c r="I110" s="69" t="s">
        <v>43</v>
      </c>
      <c r="L110" s="69" t="s">
        <v>43</v>
      </c>
      <c r="Q110" s="69"/>
    </row>
    <row r="111" spans="1:17" ht="18" customHeight="1">
      <c r="D111" s="70"/>
      <c r="E111" s="71" t="s">
        <v>62</v>
      </c>
      <c r="F111" s="72">
        <f>+F24</f>
        <v>0</v>
      </c>
      <c r="G111" s="35"/>
      <c r="H111" s="73"/>
      <c r="I111" s="89">
        <f>+I24</f>
        <v>0</v>
      </c>
      <c r="L111" s="89">
        <f>+L24</f>
        <v>0</v>
      </c>
      <c r="Q111" s="89">
        <f>+Q24</f>
        <v>0</v>
      </c>
    </row>
    <row r="112" spans="1:17" ht="18" customHeight="1">
      <c r="D112" s="70"/>
      <c r="E112" s="71" t="s">
        <v>54</v>
      </c>
      <c r="F112" s="72">
        <f>+F44</f>
        <v>0</v>
      </c>
      <c r="G112" s="30"/>
      <c r="H112" s="73"/>
      <c r="I112" s="89">
        <f>+I44</f>
        <v>0</v>
      </c>
      <c r="L112" s="89">
        <f>+L44</f>
        <v>0</v>
      </c>
      <c r="Q112" s="89">
        <f>+Q44</f>
        <v>0</v>
      </c>
    </row>
    <row r="113" spans="4:17" ht="18" customHeight="1">
      <c r="D113" s="70"/>
      <c r="E113" s="71" t="s">
        <v>55</v>
      </c>
      <c r="F113" s="72">
        <f>+F64</f>
        <v>0</v>
      </c>
      <c r="G113" s="30"/>
      <c r="H113" s="73"/>
      <c r="I113" s="89">
        <f>+I64</f>
        <v>0</v>
      </c>
      <c r="L113" s="89">
        <f>+L64</f>
        <v>0</v>
      </c>
      <c r="Q113" s="89">
        <f>+Q64</f>
        <v>0</v>
      </c>
    </row>
    <row r="114" spans="4:17" ht="18" customHeight="1">
      <c r="D114" s="70"/>
      <c r="E114" s="71" t="s">
        <v>56</v>
      </c>
      <c r="F114" s="72">
        <f>+F84</f>
        <v>0</v>
      </c>
      <c r="G114" s="30"/>
      <c r="H114" s="73"/>
      <c r="I114" s="89">
        <f>+I84</f>
        <v>0</v>
      </c>
      <c r="L114" s="89">
        <f>+L84</f>
        <v>0</v>
      </c>
      <c r="Q114" s="89">
        <f>+Q84</f>
        <v>0</v>
      </c>
    </row>
    <row r="115" spans="4:17" ht="18" customHeight="1" thickBot="1">
      <c r="D115" s="74"/>
      <c r="E115" s="75" t="s">
        <v>57</v>
      </c>
      <c r="F115" s="88">
        <f>+F104</f>
        <v>0</v>
      </c>
      <c r="G115" s="35"/>
      <c r="H115" s="73"/>
      <c r="I115" s="89">
        <f>+I104</f>
        <v>0</v>
      </c>
      <c r="L115" s="89">
        <f>+L104</f>
        <v>0</v>
      </c>
      <c r="Q115" s="90">
        <f>+Q104</f>
        <v>0</v>
      </c>
    </row>
    <row r="116" spans="4:17" ht="18" customHeight="1" thickTop="1" thickBot="1">
      <c r="D116" s="76"/>
      <c r="E116" s="77" t="s">
        <v>37</v>
      </c>
      <c r="F116" s="78">
        <f>SUM(F111:F115)</f>
        <v>0</v>
      </c>
      <c r="G116" s="30"/>
      <c r="H116" s="73"/>
      <c r="I116" s="91">
        <f>SUM(I111:I115)</f>
        <v>0</v>
      </c>
      <c r="L116" s="91">
        <f>SUM(L111:L115)</f>
        <v>0</v>
      </c>
      <c r="Q116" s="91">
        <f>SUM(Q111:Q115)</f>
        <v>0</v>
      </c>
    </row>
    <row r="123" spans="4:17" ht="15" customHeight="1"/>
    <row r="124" spans="4:17" ht="15" customHeight="1"/>
    <row r="125" spans="4:17" ht="15" customHeight="1"/>
    <row r="126" spans="4:17" ht="15" customHeight="1"/>
    <row r="127" spans="4:17" ht="15" customHeight="1"/>
    <row r="128" spans="4:17" ht="15" customHeight="1"/>
    <row r="129" ht="15" customHeight="1"/>
    <row r="130" ht="15" customHeight="1"/>
    <row r="131" ht="18.7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8.75" customHeight="1"/>
    <row r="140" ht="15" customHeight="1"/>
    <row r="141" ht="15" customHeight="1"/>
    <row r="142" ht="15" customHeight="1"/>
    <row r="143" ht="15" customHeight="1"/>
    <row r="144" ht="15.75" customHeight="1"/>
  </sheetData>
  <sheetProtection password="8AFD" sheet="1" objects="1" scenarios="1" selectLockedCells="1"/>
  <dataConsolidate/>
  <mergeCells count="16">
    <mergeCell ref="D107:E107"/>
    <mergeCell ref="C7:F11"/>
    <mergeCell ref="A1:B3"/>
    <mergeCell ref="C1:I1"/>
    <mergeCell ref="C2:I2"/>
    <mergeCell ref="F3:I3"/>
    <mergeCell ref="C3:E3"/>
    <mergeCell ref="C87:F91"/>
    <mergeCell ref="C67:F71"/>
    <mergeCell ref="C47:F51"/>
    <mergeCell ref="C27:F31"/>
    <mergeCell ref="A7:B11"/>
    <mergeCell ref="A87:B91"/>
    <mergeCell ref="A27:B31"/>
    <mergeCell ref="A67:B71"/>
    <mergeCell ref="A47:B51"/>
  </mergeCells>
  <phoneticPr fontId="1" type="noConversion"/>
  <dataValidations xWindow="337" yWindow="437" count="3">
    <dataValidation type="whole" allowBlank="1" showInputMessage="1" showErrorMessage="1" errorTitle="ERROR" error="CODIGOS VALIDOS:_x000a_1 = PROYECTISTA_x000a_2 = ASESOR_x000a_3 = COLABORADOR_x000a_4 = OTROS" promptTitle="REFERENCIAS" prompt="1 = PROYECTISTA / MASTER / DOCTOR_x000a_2 = ASESOR / MAESTRANDO / DOCTORANDO_x000a_3 = COLABORADOR_x000a_4 = OTROS" sqref="C14:C23">
      <formula1>1</formula1>
      <formula2>4</formula2>
    </dataValidation>
    <dataValidation type="whole" allowBlank="1" showInputMessage="1" showErrorMessage="1" errorTitle="ERROR" error="CODIGOS VALIDOS:_x000a_1 = RECICLAJE_x000a_2 = ESP. PUBLICO_x000a_3 = EDIF. EDUCATIVO_x000a_4 = OTROS" promptTitle="REFERENCIAS" prompt="1 = RECICLAJE_x000a_2 = ESP. PUBLICO_x000a_3 = EDIF. EDUCATIVO_x000a_4 = OTROS" sqref="D14:D23 D34:D43 D54:D63 D74:D83 D94:D103">
      <formula1>1</formula1>
      <formula2>4</formula2>
    </dataValidation>
    <dataValidation type="whole" allowBlank="1" showInputMessage="1" showErrorMessage="1" errorTitle="ERROR" error="CODIGOS VALIDOS:_x000a_1 = RESP. TECNICO_x000a_2 = ASESOR_x000a_3 = COLABORADOR_x000a_4 = OTROS" promptTitle="REFERENCIAS" prompt="1 = RESP. TECNICO_x000a_2 = ASESOR_x000a_3 = COLABORADOR_x000a_4 = OTROS" sqref="C34:C43 C54:C63 C74:C83 C94:C103">
      <formula1>1</formula1>
      <formula2>4</formula2>
    </dataValidation>
  </dataValidations>
  <pageMargins left="0.51181102362204722" right="0.31496062992125984" top="0.45" bottom="0.41" header="0.31496062992125984" footer="0.31496062992125984"/>
  <pageSetup paperSize="9" scale="42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zoomScale="70" zoomScaleNormal="70" workbookViewId="0">
      <selection activeCell="E19" sqref="E19"/>
    </sheetView>
  </sheetViews>
  <sheetFormatPr baseColWidth="10" defaultRowHeight="12.75"/>
  <cols>
    <col min="1" max="2" width="11.42578125" style="94"/>
    <col min="3" max="3" width="35.28515625" style="94" customWidth="1"/>
    <col min="4" max="4" width="6" style="94" customWidth="1"/>
    <col min="5" max="5" width="13.140625" style="94" customWidth="1"/>
    <col min="6" max="6" width="6.28515625" style="94" customWidth="1"/>
    <col min="7" max="7" width="15.140625" style="94" customWidth="1"/>
    <col min="8" max="16384" width="11.42578125" style="94"/>
  </cols>
  <sheetData>
    <row r="1" spans="1:8" ht="18">
      <c r="A1" s="150"/>
      <c r="B1" s="150"/>
      <c r="C1" s="168" t="s">
        <v>46</v>
      </c>
      <c r="D1" s="168"/>
      <c r="E1" s="168"/>
      <c r="F1" s="168"/>
      <c r="G1" s="168"/>
      <c r="H1" s="168"/>
    </row>
    <row r="2" spans="1:8" ht="18">
      <c r="A2" s="150"/>
      <c r="B2" s="150"/>
      <c r="C2" s="168" t="s">
        <v>44</v>
      </c>
      <c r="D2" s="168"/>
      <c r="E2" s="168"/>
      <c r="F2" s="168"/>
      <c r="G2" s="168"/>
      <c r="H2" s="168"/>
    </row>
    <row r="3" spans="1:8">
      <c r="A3" s="150"/>
      <c r="B3" s="150"/>
      <c r="C3" s="153" t="str">
        <f>+'[1]DATOS PERSONALES'!B4</f>
        <v>Xxxxxxxxxxxxxxxx Xxxxxxxxxxxx</v>
      </c>
      <c r="D3" s="153"/>
      <c r="E3" s="152" t="str">
        <f>+'[1]DATOS PERSONALES'!B5</f>
        <v>Xxxxxxxxxxxxxxxx Xxxxxxxxxxxx</v>
      </c>
      <c r="F3" s="152"/>
      <c r="G3" s="152"/>
      <c r="H3" s="152"/>
    </row>
    <row r="4" spans="1:8" ht="18">
      <c r="A4" s="44"/>
      <c r="B4" s="45"/>
      <c r="C4" s="45"/>
      <c r="D4" s="43"/>
      <c r="E4" s="44"/>
      <c r="F4" s="95"/>
      <c r="G4" s="44"/>
      <c r="H4" s="43"/>
    </row>
    <row r="6" spans="1:8" ht="15">
      <c r="B6" s="96"/>
      <c r="C6" s="97" t="s">
        <v>32</v>
      </c>
      <c r="D6" s="43"/>
      <c r="E6" s="97" t="s">
        <v>63</v>
      </c>
      <c r="G6" s="97" t="s">
        <v>42</v>
      </c>
    </row>
    <row r="7" spans="1:8" ht="8.25" customHeight="1">
      <c r="B7" s="44"/>
      <c r="C7" s="45"/>
      <c r="D7" s="43"/>
      <c r="E7" s="43"/>
    </row>
    <row r="8" spans="1:8" ht="18.75">
      <c r="B8" s="98"/>
      <c r="C8" s="109" t="s">
        <v>58</v>
      </c>
      <c r="D8" s="43"/>
      <c r="E8" s="99"/>
      <c r="G8" s="99"/>
    </row>
    <row r="9" spans="1:8" ht="15">
      <c r="B9" s="100">
        <v>0.2</v>
      </c>
      <c r="C9" s="110" t="str">
        <f>+'EVALUACION TECNICA'!E111</f>
        <v>FORMACIÓN Y CONCURSOS</v>
      </c>
      <c r="D9" s="43"/>
      <c r="E9" s="101">
        <f>+'EVALUACION TECNICA'!Q111</f>
        <v>0</v>
      </c>
      <c r="G9" s="101">
        <f>+E9*B9</f>
        <v>0</v>
      </c>
    </row>
    <row r="10" spans="1:8" ht="15">
      <c r="B10" s="100">
        <v>0.4</v>
      </c>
      <c r="C10" s="110" t="str">
        <f>+'EVALUACION TECNICA'!E112</f>
        <v>RESPONSABLE TÉCNICO</v>
      </c>
      <c r="D10" s="43"/>
      <c r="E10" s="101">
        <f>+'EVALUACION TECNICA'!Q112</f>
        <v>0</v>
      </c>
      <c r="G10" s="101">
        <f>+E10*B10</f>
        <v>0</v>
      </c>
    </row>
    <row r="11" spans="1:8" ht="15">
      <c r="B11" s="100">
        <v>0.2</v>
      </c>
      <c r="C11" s="110" t="str">
        <f>+'EVALUACION TECNICA'!E113</f>
        <v>ESTRUCTURA</v>
      </c>
      <c r="D11" s="43"/>
      <c r="E11" s="101">
        <f>+'EVALUACION TECNICA'!Q113</f>
        <v>0</v>
      </c>
      <c r="G11" s="101">
        <f>+E11*B11</f>
        <v>0</v>
      </c>
    </row>
    <row r="12" spans="1:8" ht="15">
      <c r="B12" s="100">
        <v>0.1</v>
      </c>
      <c r="C12" s="110" t="str">
        <f>+'EVALUACION TECNICA'!E114</f>
        <v>SANITARIA</v>
      </c>
      <c r="D12" s="43"/>
      <c r="E12" s="101">
        <f>+'EVALUACION TECNICA'!Q114</f>
        <v>0</v>
      </c>
      <c r="G12" s="101">
        <f>+E12*B12</f>
        <v>0</v>
      </c>
    </row>
    <row r="13" spans="1:8" ht="15.75" thickBot="1">
      <c r="B13" s="102">
        <v>0.1</v>
      </c>
      <c r="C13" s="111" t="str">
        <f>+'EVALUACION TECNICA'!E115</f>
        <v>ELÉCTRICA</v>
      </c>
      <c r="D13" s="43"/>
      <c r="E13" s="103">
        <f>+'EVALUACION TECNICA'!Q115</f>
        <v>0</v>
      </c>
      <c r="G13" s="103">
        <f>+E13*B13</f>
        <v>0</v>
      </c>
    </row>
    <row r="14" spans="1:8" ht="24" thickTop="1">
      <c r="B14" s="104">
        <f>SUM(B9:B13)</f>
        <v>1</v>
      </c>
      <c r="C14" s="112" t="s">
        <v>37</v>
      </c>
      <c r="D14" s="105"/>
      <c r="E14" s="106"/>
      <c r="F14" s="107"/>
      <c r="G14" s="113">
        <f>SUM(G9:G13)</f>
        <v>0</v>
      </c>
    </row>
    <row r="15" spans="1:8" ht="15">
      <c r="B15" s="44"/>
      <c r="C15" s="45"/>
      <c r="D15" s="43"/>
      <c r="E15" s="45"/>
    </row>
    <row r="16" spans="1:8" ht="15">
      <c r="B16" s="44"/>
      <c r="C16" s="45"/>
      <c r="D16" s="43"/>
      <c r="E16" s="45"/>
    </row>
  </sheetData>
  <sheetProtection password="B53D" sheet="1" objects="1" scenarios="1" selectLockedCells="1"/>
  <mergeCells count="5">
    <mergeCell ref="A1:B3"/>
    <mergeCell ref="C1:H1"/>
    <mergeCell ref="C2:H2"/>
    <mergeCell ref="C3:D3"/>
    <mergeCell ref="E3:H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topLeftCell="A4" zoomScale="85" zoomScaleNormal="85" workbookViewId="0">
      <selection activeCell="A4" sqref="A1:XFD1048576"/>
    </sheetView>
  </sheetViews>
  <sheetFormatPr baseColWidth="10" defaultRowHeight="12.75"/>
  <cols>
    <col min="3" max="3" width="24.7109375" customWidth="1"/>
    <col min="5" max="5" width="8" customWidth="1"/>
    <col min="6" max="6" width="13.140625" customWidth="1"/>
    <col min="7" max="7" width="6.28515625" customWidth="1"/>
    <col min="8" max="8" width="15.140625" customWidth="1"/>
  </cols>
  <sheetData>
    <row r="1" spans="1:9" ht="18">
      <c r="A1" s="169"/>
      <c r="B1" s="169"/>
      <c r="C1" s="170" t="s">
        <v>21</v>
      </c>
      <c r="D1" s="170"/>
      <c r="E1" s="170"/>
      <c r="F1" s="170"/>
      <c r="G1" s="170"/>
      <c r="H1" s="170"/>
      <c r="I1" s="170"/>
    </row>
    <row r="2" spans="1:9" ht="18">
      <c r="A2" s="169"/>
      <c r="B2" s="169"/>
      <c r="C2" s="170" t="s">
        <v>44</v>
      </c>
      <c r="D2" s="170"/>
      <c r="E2" s="170"/>
      <c r="F2" s="170"/>
      <c r="G2" s="170"/>
      <c r="H2" s="170"/>
      <c r="I2" s="170"/>
    </row>
    <row r="3" spans="1:9">
      <c r="A3" s="169"/>
      <c r="B3" s="169"/>
      <c r="C3" s="171" t="str">
        <f>+'DATOS RESPONSABLE TÉCNICO'!B4</f>
        <v>Xxxxxxxxxxxxxxxx Xxxxxxxxxxxx</v>
      </c>
      <c r="D3" s="171"/>
      <c r="E3" s="171"/>
      <c r="F3" s="172" t="str">
        <f>+'DATOS RESPONSABLE TÉCNICO'!B5</f>
        <v>Xxxxxxxxxxxxxxxx Xxxxxxxxxxxx</v>
      </c>
      <c r="G3" s="172"/>
      <c r="H3" s="172"/>
      <c r="I3" s="172"/>
    </row>
    <row r="4" spans="1:9" ht="18">
      <c r="A4" s="7"/>
      <c r="B4" s="8"/>
      <c r="C4" s="8"/>
      <c r="D4" s="6"/>
      <c r="E4" s="6"/>
      <c r="F4" s="7"/>
      <c r="G4" s="10"/>
      <c r="H4" s="7"/>
      <c r="I4" s="6"/>
    </row>
    <row r="6" spans="1:9" ht="15">
      <c r="B6" s="13"/>
      <c r="C6" s="15" t="s">
        <v>32</v>
      </c>
      <c r="D6" s="14"/>
      <c r="E6" s="6"/>
      <c r="F6" s="15" t="s">
        <v>42</v>
      </c>
      <c r="H6" s="15" t="s">
        <v>45</v>
      </c>
    </row>
    <row r="7" spans="1:9" ht="15">
      <c r="B7" s="7"/>
      <c r="C7" s="8"/>
      <c r="D7" s="8"/>
      <c r="E7" s="6"/>
      <c r="F7" s="6"/>
    </row>
    <row r="8" spans="1:9" ht="18.75">
      <c r="B8" s="16"/>
      <c r="C8" s="24" t="s">
        <v>35</v>
      </c>
      <c r="D8" s="17"/>
      <c r="E8" s="6"/>
      <c r="F8" s="26"/>
      <c r="H8" s="39"/>
    </row>
    <row r="9" spans="1:9" ht="15">
      <c r="B9" s="25">
        <v>0.2</v>
      </c>
      <c r="C9" s="18" t="s">
        <v>0</v>
      </c>
      <c r="D9" s="19">
        <f>+'EVALUACION TECNICA'!F$112*B9</f>
        <v>0</v>
      </c>
      <c r="E9" s="6"/>
      <c r="F9" s="27">
        <f>+'EVALUACION TECNICA'!I$112*B9</f>
        <v>0</v>
      </c>
      <c r="H9" s="40" t="e">
        <f>+F9/D9</f>
        <v>#DIV/0!</v>
      </c>
    </row>
    <row r="10" spans="1:9" ht="15">
      <c r="B10" s="25">
        <v>0.2</v>
      </c>
      <c r="C10" s="18" t="s">
        <v>13</v>
      </c>
      <c r="D10" s="19">
        <f>+'EVALUACION TECNICA'!F$113*B10</f>
        <v>0</v>
      </c>
      <c r="E10" s="6"/>
      <c r="F10" s="27">
        <f>+'EVALUACION TECNICA'!I$113*B10</f>
        <v>0</v>
      </c>
      <c r="H10" s="40" t="e">
        <f t="shared" ref="H10:H13" si="0">+F10/D10</f>
        <v>#DIV/0!</v>
      </c>
    </row>
    <row r="11" spans="1:9" ht="15">
      <c r="B11" s="25">
        <v>0.4</v>
      </c>
      <c r="C11" s="18" t="s">
        <v>1</v>
      </c>
      <c r="D11" s="19">
        <f>+'EVALUACION TECNICA'!F$114*B11</f>
        <v>0</v>
      </c>
      <c r="E11" s="6"/>
      <c r="F11" s="27">
        <f>+'EVALUACION TECNICA'!I$114*B11</f>
        <v>0</v>
      </c>
      <c r="H11" s="40" t="e">
        <f t="shared" si="0"/>
        <v>#DIV/0!</v>
      </c>
    </row>
    <row r="12" spans="1:9" ht="15.75" thickBot="1">
      <c r="B12" s="36">
        <v>0.2</v>
      </c>
      <c r="C12" s="23" t="s">
        <v>33</v>
      </c>
      <c r="D12" s="37" t="e">
        <f>+'EVALUACION TECNICA'!#REF!*B12</f>
        <v>#REF!</v>
      </c>
      <c r="E12" s="6"/>
      <c r="F12" s="38" t="e">
        <f>+'EVALUACION TECNICA'!#REF!*B12</f>
        <v>#REF!</v>
      </c>
      <c r="H12" s="41" t="e">
        <f t="shared" si="0"/>
        <v>#REF!</v>
      </c>
    </row>
    <row r="13" spans="1:9" ht="15.75" thickTop="1">
      <c r="B13" s="20"/>
      <c r="C13" s="21" t="s">
        <v>37</v>
      </c>
      <c r="D13" s="22" t="e">
        <f>SUM(D9:D12)</f>
        <v>#REF!</v>
      </c>
      <c r="E13" s="12"/>
      <c r="F13" s="28" t="e">
        <f>SUM(F9:F12)</f>
        <v>#REF!</v>
      </c>
      <c r="H13" s="42" t="e">
        <f t="shared" si="0"/>
        <v>#REF!</v>
      </c>
    </row>
    <row r="14" spans="1:9" ht="15">
      <c r="B14" s="7"/>
      <c r="C14" s="8"/>
      <c r="D14" s="8"/>
      <c r="E14" s="6"/>
      <c r="F14" s="8"/>
    </row>
    <row r="15" spans="1:9" ht="15">
      <c r="B15" s="7"/>
      <c r="C15" s="8"/>
      <c r="D15" s="8"/>
      <c r="E15" s="6"/>
      <c r="F15" s="8"/>
    </row>
    <row r="16" spans="1:9" ht="18.75">
      <c r="B16" s="16"/>
      <c r="C16" s="24" t="s">
        <v>36</v>
      </c>
      <c r="D16" s="17"/>
      <c r="E16" s="6"/>
      <c r="F16" s="26"/>
      <c r="H16" s="39"/>
    </row>
    <row r="17" spans="2:8" ht="15">
      <c r="B17" s="25">
        <v>0.2</v>
      </c>
      <c r="C17" s="18" t="s">
        <v>0</v>
      </c>
      <c r="D17" s="19">
        <f>+'EVALUACION TECNICA'!F$112*B17</f>
        <v>0</v>
      </c>
      <c r="E17" s="6"/>
      <c r="F17" s="27">
        <f>+'EVALUACION TECNICA'!I$112*B17</f>
        <v>0</v>
      </c>
      <c r="H17" s="40" t="e">
        <f>+F17/D17</f>
        <v>#DIV/0!</v>
      </c>
    </row>
    <row r="18" spans="2:8" ht="15">
      <c r="B18" s="25">
        <v>0.4</v>
      </c>
      <c r="C18" s="18" t="s">
        <v>13</v>
      </c>
      <c r="D18" s="19">
        <f>+'EVALUACION TECNICA'!F$113*B18</f>
        <v>0</v>
      </c>
      <c r="E18" s="6"/>
      <c r="F18" s="27">
        <f>+'EVALUACION TECNICA'!I$113*B18</f>
        <v>0</v>
      </c>
      <c r="H18" s="40" t="e">
        <f t="shared" ref="H18:H21" si="1">+F18/D18</f>
        <v>#DIV/0!</v>
      </c>
    </row>
    <row r="19" spans="2:8" ht="15">
      <c r="B19" s="25">
        <v>0.2</v>
      </c>
      <c r="C19" s="18" t="s">
        <v>1</v>
      </c>
      <c r="D19" s="19">
        <f>+'EVALUACION TECNICA'!F$114*B19</f>
        <v>0</v>
      </c>
      <c r="E19" s="6"/>
      <c r="F19" s="27">
        <f>+'EVALUACION TECNICA'!I$114*B19</f>
        <v>0</v>
      </c>
      <c r="H19" s="40" t="e">
        <f t="shared" si="1"/>
        <v>#DIV/0!</v>
      </c>
    </row>
    <row r="20" spans="2:8" ht="15.75" thickBot="1">
      <c r="B20" s="25">
        <v>0.2</v>
      </c>
      <c r="C20" s="18" t="s">
        <v>33</v>
      </c>
      <c r="D20" s="19" t="e">
        <f>+'EVALUACION TECNICA'!#REF!*B20</f>
        <v>#REF!</v>
      </c>
      <c r="E20" s="6"/>
      <c r="F20" s="27" t="e">
        <f>+'EVALUACION TECNICA'!#REF!*B20</f>
        <v>#REF!</v>
      </c>
      <c r="H20" s="41" t="e">
        <f t="shared" si="1"/>
        <v>#REF!</v>
      </c>
    </row>
    <row r="21" spans="2:8" ht="15.75" thickTop="1">
      <c r="B21" s="20"/>
      <c r="C21" s="21" t="s">
        <v>37</v>
      </c>
      <c r="D21" s="22" t="e">
        <f>SUM(D17:D20)</f>
        <v>#REF!</v>
      </c>
      <c r="E21" s="12"/>
      <c r="F21" s="28" t="e">
        <f>SUM(F17:F20)</f>
        <v>#REF!</v>
      </c>
      <c r="H21" s="42" t="e">
        <f t="shared" si="1"/>
        <v>#REF!</v>
      </c>
    </row>
    <row r="22" spans="2:8" ht="15">
      <c r="B22" s="7"/>
      <c r="C22" s="8"/>
      <c r="D22" s="8"/>
      <c r="E22" s="6"/>
      <c r="F22" s="8"/>
    </row>
    <row r="23" spans="2:8" ht="15">
      <c r="B23" s="7"/>
      <c r="C23" s="8"/>
      <c r="D23" s="8"/>
      <c r="E23" s="6"/>
      <c r="F23" s="8"/>
    </row>
    <row r="24" spans="2:8" ht="18.75">
      <c r="B24" s="16"/>
      <c r="C24" s="24" t="s">
        <v>38</v>
      </c>
      <c r="D24" s="17"/>
      <c r="E24" s="6"/>
      <c r="F24" s="26"/>
      <c r="H24" s="39"/>
    </row>
    <row r="25" spans="2:8" ht="15">
      <c r="B25" s="25">
        <v>0.2</v>
      </c>
      <c r="C25" s="18" t="s">
        <v>0</v>
      </c>
      <c r="D25" s="19">
        <f>+'EVALUACION TECNICA'!F$112*B25</f>
        <v>0</v>
      </c>
      <c r="E25" s="6"/>
      <c r="F25" s="27">
        <f>+'EVALUACION TECNICA'!I$112*B25</f>
        <v>0</v>
      </c>
      <c r="H25" s="40" t="e">
        <f>+F25/D25</f>
        <v>#DIV/0!</v>
      </c>
    </row>
    <row r="26" spans="2:8" ht="15">
      <c r="B26" s="25">
        <v>0.2</v>
      </c>
      <c r="C26" s="18" t="s">
        <v>13</v>
      </c>
      <c r="D26" s="19">
        <f>+'EVALUACION TECNICA'!F$113*B26</f>
        <v>0</v>
      </c>
      <c r="E26" s="6"/>
      <c r="F26" s="27">
        <f>+'EVALUACION TECNICA'!I$113*B26</f>
        <v>0</v>
      </c>
      <c r="H26" s="40" t="e">
        <f t="shared" ref="H26:H29" si="2">+F26/D26</f>
        <v>#DIV/0!</v>
      </c>
    </row>
    <row r="27" spans="2:8" ht="15">
      <c r="B27" s="25">
        <v>0.2</v>
      </c>
      <c r="C27" s="18" t="s">
        <v>1</v>
      </c>
      <c r="D27" s="19">
        <f>+'EVALUACION TECNICA'!F$114*B27</f>
        <v>0</v>
      </c>
      <c r="E27" s="6"/>
      <c r="F27" s="27">
        <f>+'EVALUACION TECNICA'!I$114*B27</f>
        <v>0</v>
      </c>
      <c r="H27" s="40" t="e">
        <f t="shared" si="2"/>
        <v>#DIV/0!</v>
      </c>
    </row>
    <row r="28" spans="2:8" ht="15.75" thickBot="1">
      <c r="B28" s="25">
        <v>0.4</v>
      </c>
      <c r="C28" s="18" t="s">
        <v>33</v>
      </c>
      <c r="D28" s="19" t="e">
        <f>+'EVALUACION TECNICA'!#REF!*B28</f>
        <v>#REF!</v>
      </c>
      <c r="E28" s="6"/>
      <c r="F28" s="27" t="e">
        <f>+'EVALUACION TECNICA'!#REF!*B28</f>
        <v>#REF!</v>
      </c>
      <c r="H28" s="41" t="e">
        <f t="shared" si="2"/>
        <v>#REF!</v>
      </c>
    </row>
    <row r="29" spans="2:8" ht="15.75" thickTop="1">
      <c r="B29" s="20"/>
      <c r="C29" s="21" t="s">
        <v>37</v>
      </c>
      <c r="D29" s="22" t="e">
        <f>SUM(D25:D28)</f>
        <v>#REF!</v>
      </c>
      <c r="E29" s="12"/>
      <c r="F29" s="28" t="e">
        <f>SUM(F25:F28)</f>
        <v>#REF!</v>
      </c>
      <c r="H29" s="42" t="e">
        <f t="shared" si="2"/>
        <v>#REF!</v>
      </c>
    </row>
  </sheetData>
  <mergeCells count="5">
    <mergeCell ref="A1:B3"/>
    <mergeCell ref="C1:I1"/>
    <mergeCell ref="C2:I2"/>
    <mergeCell ref="C3:E3"/>
    <mergeCell ref="F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RESPONSABLE TÉCNICO</vt:lpstr>
      <vt:lpstr>EVALUACION TECNICA</vt:lpstr>
      <vt:lpstr>RESULTADO EV</vt:lpstr>
      <vt:lpstr>RESULTADOS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agentini</dc:creator>
  <cp:lastModifiedBy>agentini</cp:lastModifiedBy>
  <cp:lastPrinted>2013-10-02T15:10:04Z</cp:lastPrinted>
  <dcterms:created xsi:type="dcterms:W3CDTF">2012-11-07T20:25:52Z</dcterms:created>
  <dcterms:modified xsi:type="dcterms:W3CDTF">2013-10-03T20:35:04Z</dcterms:modified>
</cp:coreProperties>
</file>