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9875" windowHeight="7650" activeTab="1"/>
  </bookViews>
  <sheets>
    <sheet name="OFERTA" sheetId="6" r:id="rId1"/>
    <sheet name="RUBRADO" sheetId="5" r:id="rId2"/>
  </sheets>
  <calcPr calcId="125725"/>
</workbook>
</file>

<file path=xl/calcChain.xml><?xml version="1.0" encoding="utf-8"?>
<calcChain xmlns="http://schemas.openxmlformats.org/spreadsheetml/2006/main">
  <c r="H226" i="5"/>
  <c r="H224"/>
  <c r="H225"/>
  <c r="H165"/>
  <c r="H144"/>
  <c r="H100"/>
  <c r="H89"/>
  <c r="H51"/>
  <c r="H227" l="1"/>
  <c r="H56"/>
  <c r="I20" i="6" l="1"/>
  <c r="I21"/>
  <c r="H232" i="5"/>
  <c r="H233"/>
  <c r="H234"/>
  <c r="H235"/>
  <c r="H236"/>
  <c r="H237"/>
  <c r="H231"/>
  <c r="H223"/>
  <c r="H222"/>
  <c r="H221"/>
  <c r="H220"/>
  <c r="H216"/>
  <c r="H211"/>
  <c r="H212"/>
  <c r="H213"/>
  <c r="H214"/>
  <c r="H215"/>
  <c r="H202"/>
  <c r="H203"/>
  <c r="H204"/>
  <c r="H205"/>
  <c r="H206"/>
  <c r="H201"/>
  <c r="H189"/>
  <c r="H190"/>
  <c r="H191"/>
  <c r="H192"/>
  <c r="H193"/>
  <c r="H194"/>
  <c r="H195"/>
  <c r="H196"/>
  <c r="H197"/>
  <c r="H198"/>
  <c r="H199"/>
  <c r="H188"/>
  <c r="H170"/>
  <c r="H171"/>
  <c r="H172"/>
  <c r="H173"/>
  <c r="H174"/>
  <c r="H175"/>
  <c r="H176"/>
  <c r="H177"/>
  <c r="H178"/>
  <c r="H179"/>
  <c r="H180"/>
  <c r="H181"/>
  <c r="H182"/>
  <c r="H183"/>
  <c r="H169"/>
  <c r="H164"/>
  <c r="I162" s="1"/>
  <c r="H160"/>
  <c r="H159"/>
  <c r="H158"/>
  <c r="H157"/>
  <c r="H156"/>
  <c r="H155"/>
  <c r="H154"/>
  <c r="H147"/>
  <c r="H148"/>
  <c r="H149"/>
  <c r="H150"/>
  <c r="H146"/>
  <c r="H145"/>
  <c r="H143"/>
  <c r="H142"/>
  <c r="H141"/>
  <c r="H140"/>
  <c r="H139"/>
  <c r="H138"/>
  <c r="H137"/>
  <c r="H136"/>
  <c r="H135"/>
  <c r="H134"/>
  <c r="H133"/>
  <c r="H129"/>
  <c r="H128"/>
  <c r="H127"/>
  <c r="H126"/>
  <c r="H125"/>
  <c r="H124"/>
  <c r="H123"/>
  <c r="H122"/>
  <c r="H121"/>
  <c r="H120"/>
  <c r="H119"/>
  <c r="H118"/>
  <c r="H117"/>
  <c r="H116"/>
  <c r="H115"/>
  <c r="H109"/>
  <c r="H110"/>
  <c r="H111"/>
  <c r="H108"/>
  <c r="H107"/>
  <c r="H106"/>
  <c r="H105"/>
  <c r="H104"/>
  <c r="H99"/>
  <c r="I97" s="1"/>
  <c r="H95"/>
  <c r="H94"/>
  <c r="H93"/>
  <c r="H88"/>
  <c r="H87"/>
  <c r="H86"/>
  <c r="H76"/>
  <c r="H75"/>
  <c r="H71"/>
  <c r="H70"/>
  <c r="H69"/>
  <c r="H68"/>
  <c r="H61"/>
  <c r="H62"/>
  <c r="H63"/>
  <c r="H55"/>
  <c r="H54"/>
  <c r="H53"/>
  <c r="H52"/>
  <c r="H50"/>
  <c r="H28"/>
  <c r="I66" l="1"/>
  <c r="I91"/>
  <c r="I73"/>
  <c r="I152"/>
  <c r="I167"/>
  <c r="I186"/>
  <c r="I218"/>
  <c r="I229"/>
  <c r="I102"/>
  <c r="I113"/>
  <c r="I131"/>
  <c r="I84"/>
  <c r="C3" i="6"/>
  <c r="H82" i="5" l="1"/>
  <c r="H33"/>
  <c r="H34"/>
  <c r="H35"/>
  <c r="H36"/>
  <c r="H37"/>
  <c r="H38"/>
  <c r="H39"/>
  <c r="H40"/>
  <c r="H41"/>
  <c r="H42"/>
  <c r="H43"/>
  <c r="H44"/>
  <c r="H45"/>
  <c r="C8" i="6"/>
  <c r="H210" i="5"/>
  <c r="I208" s="1"/>
  <c r="H25"/>
  <c r="H26"/>
  <c r="H27"/>
  <c r="H21"/>
  <c r="H20"/>
  <c r="H19"/>
  <c r="H18"/>
  <c r="H81"/>
  <c r="H17"/>
  <c r="H16"/>
  <c r="H15"/>
  <c r="H14"/>
  <c r="I12" l="1"/>
  <c r="I23"/>
  <c r="H80"/>
  <c r="I78" s="1"/>
  <c r="H64"/>
  <c r="H60"/>
  <c r="H49"/>
  <c r="I47" s="1"/>
  <c r="H32"/>
  <c r="I30" s="1"/>
  <c r="I58" l="1"/>
  <c r="I239" s="1"/>
  <c r="J226" s="1"/>
  <c r="J225" l="1"/>
  <c r="J224"/>
  <c r="J144"/>
  <c r="J165"/>
  <c r="J89"/>
  <c r="J100"/>
  <c r="J227"/>
  <c r="J51"/>
  <c r="I8" i="6"/>
  <c r="J56" i="5"/>
  <c r="J232"/>
  <c r="J234"/>
  <c r="J235"/>
  <c r="J237"/>
  <c r="J233"/>
  <c r="J236"/>
  <c r="J231"/>
  <c r="K229" s="1"/>
  <c r="J216"/>
  <c r="J222"/>
  <c r="J221"/>
  <c r="J220"/>
  <c r="K218" s="1"/>
  <c r="J223"/>
  <c r="J211"/>
  <c r="J213"/>
  <c r="J215"/>
  <c r="J212"/>
  <c r="J214"/>
  <c r="J201"/>
  <c r="J202"/>
  <c r="J204"/>
  <c r="J206"/>
  <c r="J203"/>
  <c r="J205"/>
  <c r="J188"/>
  <c r="K186" s="1"/>
  <c r="J189"/>
  <c r="J191"/>
  <c r="J193"/>
  <c r="J195"/>
  <c r="J197"/>
  <c r="J199"/>
  <c r="J198"/>
  <c r="J196"/>
  <c r="J190"/>
  <c r="J194"/>
  <c r="J192"/>
  <c r="J181"/>
  <c r="J178"/>
  <c r="J172"/>
  <c r="J171"/>
  <c r="J170"/>
  <c r="J174"/>
  <c r="J176"/>
  <c r="J182"/>
  <c r="J180"/>
  <c r="J175"/>
  <c r="J173"/>
  <c r="J179"/>
  <c r="J177"/>
  <c r="J183"/>
  <c r="J164"/>
  <c r="K162" s="1"/>
  <c r="J169"/>
  <c r="K167" s="1"/>
  <c r="J159"/>
  <c r="J157"/>
  <c r="J155"/>
  <c r="J154"/>
  <c r="K152" s="1"/>
  <c r="J160"/>
  <c r="J156"/>
  <c r="J158"/>
  <c r="J148"/>
  <c r="J150"/>
  <c r="J147"/>
  <c r="J149"/>
  <c r="J146"/>
  <c r="J142"/>
  <c r="J140"/>
  <c r="J138"/>
  <c r="J136"/>
  <c r="J134"/>
  <c r="J133"/>
  <c r="K131" s="1"/>
  <c r="J135"/>
  <c r="J145"/>
  <c r="J141"/>
  <c r="J143"/>
  <c r="J137"/>
  <c r="J139"/>
  <c r="J125"/>
  <c r="J129"/>
  <c r="J127"/>
  <c r="J123"/>
  <c r="J121"/>
  <c r="J119"/>
  <c r="J117"/>
  <c r="J115"/>
  <c r="K113" s="1"/>
  <c r="J116"/>
  <c r="J118"/>
  <c r="J128"/>
  <c r="J124"/>
  <c r="J126"/>
  <c r="J120"/>
  <c r="J122"/>
  <c r="J109"/>
  <c r="J111"/>
  <c r="J110"/>
  <c r="J99"/>
  <c r="K97" s="1"/>
  <c r="J107"/>
  <c r="J105"/>
  <c r="J106"/>
  <c r="J108"/>
  <c r="J104"/>
  <c r="K102" s="1"/>
  <c r="J94"/>
  <c r="J93"/>
  <c r="K91" s="1"/>
  <c r="J95"/>
  <c r="J87"/>
  <c r="J86"/>
  <c r="K84" s="1"/>
  <c r="J88"/>
  <c r="J75"/>
  <c r="K73" s="1"/>
  <c r="J76"/>
  <c r="J71"/>
  <c r="J68"/>
  <c r="K66" s="1"/>
  <c r="J69"/>
  <c r="J70"/>
  <c r="J61"/>
  <c r="J63"/>
  <c r="J62"/>
  <c r="J54"/>
  <c r="J55"/>
  <c r="J52"/>
  <c r="J53"/>
  <c r="J28"/>
  <c r="J50"/>
  <c r="J82"/>
  <c r="J38"/>
  <c r="J34"/>
  <c r="J42"/>
  <c r="J36"/>
  <c r="J40"/>
  <c r="J44"/>
  <c r="J39"/>
  <c r="J35"/>
  <c r="J43"/>
  <c r="J37"/>
  <c r="J33"/>
  <c r="J45"/>
  <c r="J41"/>
  <c r="J18"/>
  <c r="J21"/>
  <c r="J80"/>
  <c r="K78" s="1"/>
  <c r="J26"/>
  <c r="J64"/>
  <c r="J25"/>
  <c r="K23" s="1"/>
  <c r="J81"/>
  <c r="J16"/>
  <c r="J32"/>
  <c r="K30" s="1"/>
  <c r="J19"/>
  <c r="J15"/>
  <c r="J20"/>
  <c r="J14"/>
  <c r="K12" s="1"/>
  <c r="K239" s="1"/>
  <c r="J27"/>
  <c r="J210"/>
  <c r="K208" s="1"/>
  <c r="J49"/>
  <c r="K47" s="1"/>
  <c r="J60"/>
  <c r="K58" s="1"/>
  <c r="J17"/>
  <c r="I9" i="6" l="1"/>
  <c r="I12" s="1"/>
  <c r="I14" l="1"/>
  <c r="I16" s="1"/>
  <c r="I23" s="1"/>
</calcChain>
</file>

<file path=xl/sharedStrings.xml><?xml version="1.0" encoding="utf-8"?>
<sst xmlns="http://schemas.openxmlformats.org/spreadsheetml/2006/main" count="598" uniqueCount="408">
  <si>
    <t>1.</t>
  </si>
  <si>
    <t>2.</t>
  </si>
  <si>
    <t xml:space="preserve">EMPRESA: </t>
  </si>
  <si>
    <t>CANTIDAD</t>
  </si>
  <si>
    <t>UNIDAD</t>
  </si>
  <si>
    <t>PRECIO RUBRO Pesos uruguayos</t>
  </si>
  <si>
    <t xml:space="preserve">PRESUPUESTO OBRA  </t>
  </si>
  <si>
    <t>$</t>
  </si>
  <si>
    <t>PRESUPUESTO</t>
  </si>
  <si>
    <t>R   E   S   U   M   E   N</t>
  </si>
  <si>
    <t xml:space="preserve">I. V. A. (22%) OBRA 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</si>
  <si>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</si>
  <si>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</si>
  <si>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</si>
  <si>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</si>
  <si>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</si>
  <si>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</si>
  <si>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</si>
  <si>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</si>
  <si>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</si>
  <si>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</si>
  <si>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</si>
  <si>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</si>
  <si>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PRECIO UNITARIO 
Pesos uruguayos</t>
  </si>
  <si>
    <t>PRECIO SUBRUBRO 
Pesos uruguayos</t>
  </si>
  <si>
    <t>% del Rubro en Obra Total</t>
  </si>
  <si>
    <t>CELDA CON FÓRMULA</t>
  </si>
  <si>
    <t>GL</t>
  </si>
  <si>
    <t>M2</t>
  </si>
  <si>
    <t>U</t>
  </si>
  <si>
    <t>TOTAL GENERAL OBRA $  (IVA y LEYES SOCIALES)</t>
  </si>
  <si>
    <t>SUB TOTAL OBRA $ CON IVA (SIN LEYES SOCIALES)</t>
  </si>
  <si>
    <t>SUB TOTAL OBRA $</t>
  </si>
  <si>
    <t>MONTO IMPONIBLE OBRA $</t>
  </si>
  <si>
    <t>X DIAS CALENDARIO</t>
  </si>
  <si>
    <t>MES</t>
  </si>
  <si>
    <t>M3</t>
  </si>
  <si>
    <t>REVESTIMIENTOS</t>
  </si>
  <si>
    <t>SUB TOTAL OBRA</t>
  </si>
  <si>
    <t>Imprevistos (10% de Obra Prevista)</t>
  </si>
  <si>
    <t>Limpieza de obra</t>
  </si>
  <si>
    <t>Implantación</t>
  </si>
  <si>
    <t>Replanteo</t>
  </si>
  <si>
    <t>DEMOLICION Y MOVIMENTOS DE TIERRA</t>
  </si>
  <si>
    <t>Ayuda a subcontratos</t>
  </si>
  <si>
    <t>PINTURAS</t>
  </si>
  <si>
    <t xml:space="preserve">OBRA: </t>
  </si>
  <si>
    <t>1.01</t>
  </si>
  <si>
    <t>1.02</t>
  </si>
  <si>
    <t>1.03</t>
  </si>
  <si>
    <t>Cartel de obra</t>
  </si>
  <si>
    <t>1.04</t>
  </si>
  <si>
    <t>Vallado provisorio</t>
  </si>
  <si>
    <t>1.05</t>
  </si>
  <si>
    <t>Provisorio: conexión de agua y luz</t>
  </si>
  <si>
    <t>1.06</t>
  </si>
  <si>
    <t>Provisorio: consumo de agua y luz</t>
  </si>
  <si>
    <t>1.07</t>
  </si>
  <si>
    <t xml:space="preserve">Oficinas y Servicios </t>
  </si>
  <si>
    <t>1.08</t>
  </si>
  <si>
    <t xml:space="preserve">Tramitación y planos </t>
  </si>
  <si>
    <t>2.01</t>
  </si>
  <si>
    <t>Desmonte y excavación para bases de fundación</t>
  </si>
  <si>
    <t>2.02</t>
  </si>
  <si>
    <t>Movimientos de tierra</t>
  </si>
  <si>
    <t>2.03</t>
  </si>
  <si>
    <t>Relleno del terreno</t>
  </si>
  <si>
    <t>2.04</t>
  </si>
  <si>
    <t>Compactación y nivelación</t>
  </si>
  <si>
    <t>3.01</t>
  </si>
  <si>
    <t>Contrapiso de Hormigón Armado</t>
  </si>
  <si>
    <t>3.02</t>
  </si>
  <si>
    <t>Bases</t>
  </si>
  <si>
    <t>3.03</t>
  </si>
  <si>
    <t>Vigas y riostras de fundación</t>
  </si>
  <si>
    <t>3.04</t>
  </si>
  <si>
    <t>Vigas sobre planta baja</t>
  </si>
  <si>
    <t>3.06</t>
  </si>
  <si>
    <t>Pilares fundación</t>
  </si>
  <si>
    <t>3.07</t>
  </si>
  <si>
    <t>Pilares planta baja</t>
  </si>
  <si>
    <t>3.08</t>
  </si>
  <si>
    <t>Antepechos y dinteles</t>
  </si>
  <si>
    <t>3.09</t>
  </si>
  <si>
    <t>Dados de homrigón cliclopeo cerco medianero</t>
  </si>
  <si>
    <t>3.10</t>
  </si>
  <si>
    <t>Viga de fundacion muro perimetral</t>
  </si>
  <si>
    <t>3.11</t>
  </si>
  <si>
    <t>Pilares  para malla metálica electrosoldada</t>
  </si>
  <si>
    <t>3.12</t>
  </si>
  <si>
    <t>Muro de contencion</t>
  </si>
  <si>
    <t>3.13</t>
  </si>
  <si>
    <t>Rellenos</t>
  </si>
  <si>
    <t>3.14</t>
  </si>
  <si>
    <t>caños de hormigó diam 80  para aberturas redondas</t>
  </si>
  <si>
    <t>3.15</t>
  </si>
  <si>
    <t>caños de hormigó diam 40  para aberturas redondas</t>
  </si>
  <si>
    <t>4.01</t>
  </si>
  <si>
    <t xml:space="preserve"> (M01-) Doble muro de ticholo de 12 y ladrillo visto</t>
  </si>
  <si>
    <t>4.02</t>
  </si>
  <si>
    <t>4.03</t>
  </si>
  <si>
    <t>4.04</t>
  </si>
  <si>
    <t>4.05</t>
  </si>
  <si>
    <t xml:space="preserve">  (T01-)Tabique Simple de Yeso con lana de vidrio</t>
  </si>
  <si>
    <t>4.06</t>
  </si>
  <si>
    <t xml:space="preserve"> (T02-)Tabique Simple de Yeso Resistente Humedad 12.5mm con lana de vidrio  revest porcelanato una cara</t>
  </si>
  <si>
    <t>4.07</t>
  </si>
  <si>
    <t>4.08</t>
  </si>
  <si>
    <t>5.01</t>
  </si>
  <si>
    <t xml:space="preserve">Revoque  grueso exterior Tipo B </t>
  </si>
  <si>
    <t>5.02</t>
  </si>
  <si>
    <t xml:space="preserve">Revoque grueso interior Tipo C </t>
  </si>
  <si>
    <t>5.03</t>
  </si>
  <si>
    <t>5.04</t>
  </si>
  <si>
    <t>5.05</t>
  </si>
  <si>
    <t>6.01</t>
  </si>
  <si>
    <t>Contrapiso de balasto e=12cm s/relleno en baños</t>
  </si>
  <si>
    <t>6.02</t>
  </si>
  <si>
    <t>Contrapiso de nivelación e=2cm</t>
  </si>
  <si>
    <t>6.03</t>
  </si>
  <si>
    <t>Banquina bajo mesadas</t>
  </si>
  <si>
    <t>6.04</t>
  </si>
  <si>
    <t xml:space="preserve">nylon bajo contrapiso </t>
  </si>
  <si>
    <t>CONTRAPISO</t>
  </si>
  <si>
    <t>PISOS Y ZÓCALOS</t>
  </si>
  <si>
    <t>7.01</t>
  </si>
  <si>
    <t xml:space="preserve">Piso  porcelanato 60x60 </t>
  </si>
  <si>
    <t>Zócalo Eucaliptus 8cm =h</t>
  </si>
  <si>
    <t>8.01</t>
  </si>
  <si>
    <t>Cerámica  rectificada blanca 30x60cm</t>
  </si>
  <si>
    <t>8.02</t>
  </si>
  <si>
    <t>Buña de Aluminio perfil alumex en cambio de materiales</t>
  </si>
  <si>
    <t>8.03</t>
  </si>
  <si>
    <t>baldosa cerámica 11x11  roja azul y amarillo intenso.</t>
  </si>
  <si>
    <t>AISLACIONES</t>
  </si>
  <si>
    <t>9.01</t>
  </si>
  <si>
    <t>Impermeabilización horizontal de muros</t>
  </si>
  <si>
    <t>9.02</t>
  </si>
  <si>
    <t>Impermeabilización de muros dobles</t>
  </si>
  <si>
    <t>9.03</t>
  </si>
  <si>
    <t>Aislación térmica 3cm muros dobles</t>
  </si>
  <si>
    <t>ESPEJOS</t>
  </si>
  <si>
    <t>10.01</t>
  </si>
  <si>
    <t xml:space="preserve">V01 </t>
  </si>
  <si>
    <t>x0,60</t>
  </si>
  <si>
    <t>10.02</t>
  </si>
  <si>
    <t>V02</t>
  </si>
  <si>
    <t>x1,20</t>
  </si>
  <si>
    <t>10.03</t>
  </si>
  <si>
    <t>V03</t>
  </si>
  <si>
    <t>CUBIERTA INCLINADA ISODEC incluye babetas, goteros laterales y todos los accesorios</t>
  </si>
  <si>
    <t>11.01</t>
  </si>
  <si>
    <t xml:space="preserve">Panel térmico ISODEC e=20cm </t>
  </si>
  <si>
    <t>ALUMINIO</t>
  </si>
  <si>
    <t>12.01</t>
  </si>
  <si>
    <t xml:space="preserve"> x  2,10</t>
  </si>
  <si>
    <t>12.02</t>
  </si>
  <si>
    <t>12.03</t>
  </si>
  <si>
    <t>x 0,70</t>
  </si>
  <si>
    <t>12.04</t>
  </si>
  <si>
    <t>A04  Vidrio fijo y corrediza</t>
  </si>
  <si>
    <t xml:space="preserve"> x0,55</t>
  </si>
  <si>
    <t>12.05</t>
  </si>
  <si>
    <t>12.06</t>
  </si>
  <si>
    <t>12.07</t>
  </si>
  <si>
    <t>12.08</t>
  </si>
  <si>
    <t>x0,75</t>
  </si>
  <si>
    <t>13.01</t>
  </si>
  <si>
    <t>13.02</t>
  </si>
  <si>
    <t>13.03</t>
  </si>
  <si>
    <t>13.04</t>
  </si>
  <si>
    <t>13.05</t>
  </si>
  <si>
    <t>13.06</t>
  </si>
  <si>
    <t>13.07</t>
  </si>
  <si>
    <t>x0,58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</si>
  <si>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</si>
  <si>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</si>
  <si>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</si>
  <si>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</si>
  <si>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</si>
  <si>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</si>
  <si>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</si>
  <si>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</si>
  <si>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CARPINTERIA INCLUYE HERRAJES</t>
  </si>
  <si>
    <t>H01 Reja fija  y batiente</t>
  </si>
  <si>
    <t>14.02</t>
  </si>
  <si>
    <t>H02 reja fija  y batiente</t>
  </si>
  <si>
    <t>14.03</t>
  </si>
  <si>
    <t>H03 reja fija</t>
  </si>
  <si>
    <t>14.04</t>
  </si>
  <si>
    <t xml:space="preserve">H04 Reja fija </t>
  </si>
  <si>
    <t>14.05</t>
  </si>
  <si>
    <t>H05 Reja Fija</t>
  </si>
  <si>
    <t>14.06</t>
  </si>
  <si>
    <t>H06 Reja porton  batiente</t>
  </si>
  <si>
    <t>14.07</t>
  </si>
  <si>
    <t>14.08</t>
  </si>
  <si>
    <t>14.09</t>
  </si>
  <si>
    <t>14.10</t>
  </si>
  <si>
    <t>diam</t>
  </si>
  <si>
    <t>14.11</t>
  </si>
  <si>
    <t>14.12</t>
  </si>
  <si>
    <t>14.13</t>
  </si>
  <si>
    <t>14.14</t>
  </si>
  <si>
    <t>14.15</t>
  </si>
  <si>
    <t>14.16</t>
  </si>
  <si>
    <t>14.17</t>
  </si>
  <si>
    <t>Piletón cocina de acero inox</t>
  </si>
  <si>
    <t>X40</t>
  </si>
  <si>
    <t>x41</t>
  </si>
  <si>
    <t>Piletas acero inox baños tipo johnson L300</t>
  </si>
  <si>
    <t>HERRERIA INCLUYE HERRAJES</t>
  </si>
  <si>
    <t>15.01</t>
  </si>
  <si>
    <t>x 0,50</t>
  </si>
  <si>
    <t>15.02</t>
  </si>
  <si>
    <t>15.03</t>
  </si>
  <si>
    <t>x 0,60</t>
  </si>
  <si>
    <t>15.04</t>
  </si>
  <si>
    <t>15.05</t>
  </si>
  <si>
    <t>15.06</t>
  </si>
  <si>
    <t>15.07</t>
  </si>
  <si>
    <t>PETREOS</t>
  </si>
  <si>
    <t>CIELORRASO DE YESO</t>
  </si>
  <si>
    <t>16.01</t>
  </si>
  <si>
    <t>Cielorraso de yeso</t>
  </si>
  <si>
    <t>17.01</t>
  </si>
  <si>
    <t>Abastecimiento de agua potable fria y caliente</t>
  </si>
  <si>
    <t>17.02</t>
  </si>
  <si>
    <t>Desagüe primaria y secundaria</t>
  </si>
  <si>
    <t>17.03</t>
  </si>
  <si>
    <t>Desagüe pluviales</t>
  </si>
  <si>
    <t>17.04</t>
  </si>
  <si>
    <t>Ventilaciones</t>
  </si>
  <si>
    <t>17.05</t>
  </si>
  <si>
    <t>Cámaras de inspección, piletas de patio, bocas de desagüe, etc.</t>
  </si>
  <si>
    <t>17.06</t>
  </si>
  <si>
    <t>Inodoros para adultos con mochila incluye tapa laqueada (suministro e instalación)</t>
  </si>
  <si>
    <t>17.07</t>
  </si>
  <si>
    <t>Inodoros para niños con mochila incluye tapa laqueada  (suministro e instalación)</t>
  </si>
  <si>
    <t>17.08</t>
  </si>
  <si>
    <t>Pileta  discapacitados</t>
  </si>
  <si>
    <t>17.09</t>
  </si>
  <si>
    <t>Accesorios discapaciados</t>
  </si>
  <si>
    <t>17.10</t>
  </si>
  <si>
    <t xml:space="preserve"> Accesorios: portarrollo y perchas (suministro e instalación)</t>
  </si>
  <si>
    <t>17.11</t>
  </si>
  <si>
    <t>Grifería baños (suministro e instalación)</t>
  </si>
  <si>
    <t>17.12</t>
  </si>
  <si>
    <t>Grifería cocina (suministro e instalación)</t>
  </si>
  <si>
    <t>17.13</t>
  </si>
  <si>
    <t>Interceptor de grasa</t>
  </si>
  <si>
    <t>17.14</t>
  </si>
  <si>
    <t xml:space="preserve">Tanque y Bomba si la presión no fuera suficiente </t>
  </si>
  <si>
    <t>17.15</t>
  </si>
  <si>
    <t>INSTALACIÓN SANITARIA  (PLANTEO TENTATIVO - A PROPONER POR LA EMPRESA CONSTRUCTORA)</t>
  </si>
  <si>
    <t>INSTALACION ELECTRICA (PLANTEO TENTATIVO - A PROPONER POR LA EMPRESA CONSTRUCTORA)</t>
  </si>
  <si>
    <t>18.01</t>
  </si>
  <si>
    <t>Canalizaciones en isopaneles</t>
  </si>
  <si>
    <t>18.02</t>
  </si>
  <si>
    <t>Canalizaciones en muros</t>
  </si>
  <si>
    <t>18.03</t>
  </si>
  <si>
    <t>Ductos, bandejas y cañerías aparentes</t>
  </si>
  <si>
    <t>18.04</t>
  </si>
  <si>
    <t>Enhebrados</t>
  </si>
  <si>
    <t>18.05</t>
  </si>
  <si>
    <t>Terminaciones</t>
  </si>
  <si>
    <t>18.06</t>
  </si>
  <si>
    <t>Tableros</t>
  </si>
  <si>
    <t>18.07</t>
  </si>
  <si>
    <t>Instalación Telefónica y Datos</t>
  </si>
  <si>
    <t>18.08</t>
  </si>
  <si>
    <t>Sistema de Alarma (suministro e instalación)</t>
  </si>
  <si>
    <t>18.09</t>
  </si>
  <si>
    <t>Alimentación equipos de aire acondicionado, sin equipos</t>
  </si>
  <si>
    <t>18.10</t>
  </si>
  <si>
    <t>Pararrayos y puesta a tierra (suministro  e instalación)</t>
  </si>
  <si>
    <t>18.11</t>
  </si>
  <si>
    <t>Extractor cocina (suministro e instalación)</t>
  </si>
  <si>
    <t>18.12</t>
  </si>
  <si>
    <t>Extractores baño adultos y discapacitados (suministro e instalación)</t>
  </si>
  <si>
    <t>Luminarias colocadas</t>
  </si>
  <si>
    <t>18.13</t>
  </si>
  <si>
    <t>L1</t>
  </si>
  <si>
    <t>18.14</t>
  </si>
  <si>
    <t>L2</t>
  </si>
  <si>
    <t>18.15</t>
  </si>
  <si>
    <t>L3</t>
  </si>
  <si>
    <t>18.16</t>
  </si>
  <si>
    <t>L4</t>
  </si>
  <si>
    <t>18.17</t>
  </si>
  <si>
    <t>L5</t>
  </si>
  <si>
    <t>18.18</t>
  </si>
  <si>
    <t>L6</t>
  </si>
  <si>
    <t>19.01</t>
  </si>
  <si>
    <t>Pintura sobre revoque interior</t>
  </si>
  <si>
    <t>19.02</t>
  </si>
  <si>
    <t>Pintura sobre revoque exterior</t>
  </si>
  <si>
    <t>19.03</t>
  </si>
  <si>
    <t>Pintura cielorrasos antihongos</t>
  </si>
  <si>
    <t>19.04</t>
  </si>
  <si>
    <t>Pintura sobre herrería</t>
  </si>
  <si>
    <t>19.05</t>
  </si>
  <si>
    <t>Antióxido epoxi en toda la herreria</t>
  </si>
  <si>
    <t>19.06</t>
  </si>
  <si>
    <t>Pintura sobre madera</t>
  </si>
  <si>
    <t>19.07</t>
  </si>
  <si>
    <t>Pintura tabiques de Yeso</t>
  </si>
  <si>
    <t>OBRAS EXTERIORES</t>
  </si>
  <si>
    <t>Contrapiso hormigón rayado  espacios exteriores y vereda</t>
  </si>
  <si>
    <t>Bancos tipo 3 losa volada c/ revestido con baldosa termica de borde</t>
  </si>
  <si>
    <t>21.01</t>
  </si>
  <si>
    <t>Juntas de dilatación exterior</t>
  </si>
  <si>
    <t>21.02</t>
  </si>
  <si>
    <t>Dispositivos preventivos de incendio (los no incluidos en otros items)</t>
  </si>
  <si>
    <t>21.03</t>
  </si>
  <si>
    <t>Vinilos opalinos en baño discapacitados y depósito, vinilo opaco en todas las  puertas (señalética)</t>
  </si>
  <si>
    <t>21.04</t>
  </si>
  <si>
    <t>Felpudos</t>
  </si>
  <si>
    <t>21.06</t>
  </si>
  <si>
    <t>Topes de puertas, interiores metálicos, exteriores de goma negra</t>
  </si>
  <si>
    <t>21.07</t>
  </si>
  <si>
    <t>21.08</t>
  </si>
  <si>
    <t>REVOQUES SI CORRESPONDE</t>
  </si>
  <si>
    <t>MUROS, TABIQUES Y OTROS (A PROPONER POR LA EMPRESA CONSTRUCTORA)</t>
  </si>
  <si>
    <t>ESTRUCTURA DE HORMIGÓN ARMADO, A PROPONER POR LA EMPRESA CONTRUCTORA</t>
  </si>
  <si>
    <t>IMPLANTACIÓN Y REPLANTEO</t>
  </si>
  <si>
    <t>LEYES SOCIALES OBRA PREVISTA (74,8% del Monto Imponible) $</t>
  </si>
  <si>
    <t>LEYES SOCIALES imprevistos (74,8% del Monto Imponible) $</t>
  </si>
  <si>
    <t>FIDEICOMISO DE INFRAESTRUCTURA EDUCATIVA DEL INSTITUTO DEL NIÑO Y DEL ADOLESCENTE DEL URUGAY</t>
  </si>
  <si>
    <t>Monto imponible imprevistos $ (máximo 50% MONTO IMPONIBLE OBRA)</t>
  </si>
  <si>
    <r>
      <t xml:space="preserve"> (M01A-) Doble muro de ticholo de 12 y ladrillo terminado con cermicas 11x11 </t>
    </r>
    <r>
      <rPr>
        <sz val="12"/>
        <color theme="1"/>
        <rFont val="Arial"/>
        <family val="2"/>
      </rPr>
      <t>y porcelanato interior</t>
    </r>
  </si>
  <si>
    <t xml:space="preserve"> (T02A-)Tabique Simple de Yeso Resistente Humedad 12.5mm con lana de vidrio  revest porcelanato ambas cara</t>
  </si>
  <si>
    <t>7.02</t>
  </si>
  <si>
    <t>x 0,80</t>
  </si>
  <si>
    <t>x0,80</t>
  </si>
  <si>
    <t>A01  Ventana  corrediza, y batiente</t>
  </si>
  <si>
    <t>C04  Puerta batiente  hoja melamínico gris grafito, marco de aluminio</t>
  </si>
  <si>
    <t xml:space="preserve">E1 mueble bajo mesada baño niños                                                                 </t>
  </si>
  <si>
    <t>x0,45</t>
  </si>
  <si>
    <t>E2  mueble bajo mesada cambiador</t>
  </si>
  <si>
    <t>x7,4m</t>
  </si>
  <si>
    <t>Pileta super profunda de cocina y kitchenette en acero inoxidable</t>
  </si>
  <si>
    <t xml:space="preserve">Pileta lavadero tipo linea clásica de Ferrum .
</t>
  </si>
  <si>
    <t>60x48cm, prof:28cm</t>
  </si>
  <si>
    <r>
      <t>P01  Mesada granito gris mara pulido baño niños</t>
    </r>
    <r>
      <rPr>
        <sz val="12"/>
        <color theme="1"/>
        <rFont val="Arial"/>
        <family val="2"/>
      </rPr>
      <t xml:space="preserve"> incluye estante</t>
    </r>
  </si>
  <si>
    <t xml:space="preserve">P02  Mesada granito gris mara pulido baño cambiador                                               </t>
  </si>
  <si>
    <t>Bancos tipo 1 losa volada c/ revestido con baldosa termica de borde</t>
  </si>
  <si>
    <t>VARIOS</t>
  </si>
  <si>
    <t>Cesped s/ indicación en planta  y taludes</t>
  </si>
  <si>
    <t>RUBRADO CENTRO DIURNO MIS PRIMEROS PASOS  - DURAZNO  FI CD DU PP 32</t>
  </si>
  <si>
    <t xml:space="preserve"> (M02-) Doble muro de ticholo terminado Revestimiento plastico texturado atenas fino natural color fuerte y porcelanato interior</t>
  </si>
  <si>
    <t xml:space="preserve"> (T03-)Tabique Simple de Yeso 12.5mm  con lana de vidrio  y doble placa</t>
  </si>
  <si>
    <t>Revoque plástico texturado atenas fino natural color a definir</t>
  </si>
  <si>
    <t xml:space="preserve">Revoque fino interior  </t>
  </si>
  <si>
    <t>(M01B) Doble muro  ticholo ladrillo exterior porcelanato interior + revoque fino</t>
  </si>
  <si>
    <t xml:space="preserve">Reparacion de revoques existentes  </t>
  </si>
  <si>
    <t>Solución humedad de cimientos de muros existentes en reforma</t>
  </si>
  <si>
    <t>9.04</t>
  </si>
  <si>
    <t xml:space="preserve">Panel térmico ISODEC e=5cm </t>
  </si>
  <si>
    <t>11.02</t>
  </si>
  <si>
    <t xml:space="preserve"> x 0,70</t>
  </si>
  <si>
    <t>A02  Ventana  corrediza,  y batiente (c/ tubular)</t>
  </si>
  <si>
    <t xml:space="preserve">A03  Ventana  corrediza + tubulares   </t>
  </si>
  <si>
    <t>3,00/0,60</t>
  </si>
  <si>
    <t>A05  Vidrio fijo + Ventana corrediza</t>
  </si>
  <si>
    <t>x0,70</t>
  </si>
  <si>
    <t xml:space="preserve">A06  ventana corrediza   + tubulares                                                                        </t>
  </si>
  <si>
    <t>A07  mamparas baños niños</t>
  </si>
  <si>
    <t xml:space="preserve"> x  1,20</t>
  </si>
  <si>
    <t>A08  mamparas baños niños</t>
  </si>
  <si>
    <t>x  2,10</t>
  </si>
  <si>
    <t>C02 Puerta batiente hoja cedro maciza marco lapacho</t>
  </si>
  <si>
    <t>C03  Puerta batiente hoja cedro maciza marco lapacho</t>
  </si>
  <si>
    <t>x2,10</t>
  </si>
  <si>
    <t xml:space="preserve">C01 </t>
  </si>
  <si>
    <t xml:space="preserve">C05  Puerta batiente  hoja, marco y contramarco cedro  para pintar </t>
  </si>
  <si>
    <t xml:space="preserve">E3  mueble bajo mesada baño niños                    </t>
  </si>
  <si>
    <t xml:space="preserve">E4 mueble bajo mesada   Kitchinette                                                                        </t>
  </si>
  <si>
    <t xml:space="preserve">E05 mueble bajo mesada cocina                                                                                           </t>
  </si>
  <si>
    <t>E06 mueble bajo mesada cocina</t>
  </si>
  <si>
    <t>4,40/1,16</t>
  </si>
  <si>
    <t>E07 mueble aéreo cocina</t>
  </si>
  <si>
    <t>E08 cambiadores</t>
  </si>
  <si>
    <t>E09 placard despensa con cerradura</t>
  </si>
  <si>
    <t>E10 percheros en pared</t>
  </si>
  <si>
    <t>x0,15</t>
  </si>
  <si>
    <t>H12 campana acero inox</t>
  </si>
  <si>
    <t>H14 cartelera chapa plegada pintada al horno y 30  imanes</t>
  </si>
  <si>
    <t>H11 puertas depósito garrafas</t>
  </si>
  <si>
    <t>H07 Ventana circular diam 0,80</t>
  </si>
  <si>
    <t>H8  Reja fija varilla 16 cada 15 en caño</t>
  </si>
  <si>
    <t>H 10  Reja fija varilla 16 cada 15 en caño</t>
  </si>
  <si>
    <t>H09 Ventana circular diam 0,40</t>
  </si>
  <si>
    <t xml:space="preserve">diam </t>
  </si>
  <si>
    <t>H13   reguera desmontable marco perfil L varilla 16 cada 5cm</t>
  </si>
  <si>
    <t>x 0,40</t>
  </si>
  <si>
    <t>P03  Mesada granito gris mara pulido baño niño incluye estante</t>
  </si>
  <si>
    <t xml:space="preserve">P04  Mesada granito gris mara pulido kichinette    </t>
  </si>
  <si>
    <t>P05 Mesada granito gris mara pulido cocina</t>
  </si>
  <si>
    <t xml:space="preserve">P06  Mesada granito gris mara pulido cocina                                              </t>
  </si>
  <si>
    <t>P07 Mesada granito girs mara pulido cocina</t>
  </si>
  <si>
    <t>16.02</t>
  </si>
  <si>
    <t>Reparación cielorrasos en reforma</t>
  </si>
  <si>
    <t>Fosa  séptica 20000lt   si corresponde</t>
  </si>
  <si>
    <t>Estructura metálica para techo exterior</t>
  </si>
  <si>
    <t>Estructura metálica para techo galería</t>
  </si>
  <si>
    <t xml:space="preserve">Árboles </t>
  </si>
  <si>
    <t xml:space="preserve">Cesped 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</si>
</sst>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,##0.0"/>
    <numFmt numFmtId="165" formatCode="[$$-2C0A]\ #,##0.00"/>
    <numFmt numFmtId="166" formatCode="0.00;[Red]0.00"/>
    <numFmt numFmtId="167" formatCode="#,##0&quot;   &quot;"/>
    <numFmt numFmtId="169" formatCode="&quot;$&quot;#,##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1"/>
      <name val="Arial"/>
      <family val="2"/>
    </font>
    <font>
      <b/>
      <sz val="22"/>
      <name val="Arial"/>
      <family val="2"/>
    </font>
    <font>
      <sz val="22"/>
      <color theme="1"/>
      <name val="Calibri"/>
      <family val="2"/>
      <scheme val="minor"/>
    </font>
    <font>
      <sz val="16"/>
      <name val="Arial"/>
      <family val="2"/>
      <charset val="1"/>
    </font>
    <font>
      <sz val="10"/>
      <name val="AvantGarde Bk BT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9" fillId="0" borderId="0"/>
    <xf numFmtId="43" fontId="1" fillId="0" borderId="0" applyFont="0" applyFill="0" applyBorder="0" applyAlignment="0" applyProtection="0"/>
    <xf numFmtId="0" fontId="3" fillId="0" borderId="0"/>
  </cellStyleXfs>
  <cellXfs count="27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4" fontId="0" fillId="0" borderId="0" xfId="0" applyNumberFormat="1"/>
    <xf numFmtId="0" fontId="16" fillId="8" borderId="4" xfId="0" applyFont="1" applyFill="1" applyBorder="1"/>
    <xf numFmtId="0" fontId="18" fillId="8" borderId="0" xfId="3" applyFont="1" applyFill="1" applyBorder="1"/>
    <xf numFmtId="10" fontId="16" fillId="8" borderId="0" xfId="4" applyNumberFormat="1" applyFont="1" applyFill="1" applyBorder="1"/>
    <xf numFmtId="4" fontId="18" fillId="8" borderId="5" xfId="3" applyNumberFormat="1" applyFont="1" applyFill="1" applyBorder="1"/>
    <xf numFmtId="0" fontId="19" fillId="5" borderId="4" xfId="3" applyFont="1" applyFill="1" applyBorder="1"/>
    <xf numFmtId="0" fontId="19" fillId="5" borderId="0" xfId="3" applyFont="1" applyFill="1" applyBorder="1"/>
    <xf numFmtId="0" fontId="13" fillId="5" borderId="0" xfId="3" applyFont="1" applyFill="1" applyBorder="1"/>
    <xf numFmtId="0" fontId="18" fillId="5" borderId="0" xfId="3" applyFont="1" applyFill="1" applyBorder="1"/>
    <xf numFmtId="4" fontId="18" fillId="5" borderId="5" xfId="3" applyNumberFormat="1" applyFont="1" applyFill="1" applyBorder="1"/>
    <xf numFmtId="2" fontId="18" fillId="8" borderId="4" xfId="3" applyNumberFormat="1" applyFont="1" applyFill="1" applyBorder="1"/>
    <xf numFmtId="0" fontId="18" fillId="8" borderId="0" xfId="3" applyFont="1" applyFill="1" applyBorder="1" applyAlignment="1">
      <alignment horizontal="center"/>
    </xf>
    <xf numFmtId="2" fontId="18" fillId="8" borderId="6" xfId="3" applyNumberFormat="1" applyFont="1" applyFill="1" applyBorder="1"/>
    <xf numFmtId="0" fontId="18" fillId="8" borderId="7" xfId="3" applyFont="1" applyFill="1" applyBorder="1" applyAlignment="1">
      <alignment horizontal="center"/>
    </xf>
    <xf numFmtId="10" fontId="16" fillId="8" borderId="7" xfId="4" applyNumberFormat="1" applyFont="1" applyFill="1" applyBorder="1"/>
    <xf numFmtId="0" fontId="18" fillId="8" borderId="7" xfId="3" applyFont="1" applyFill="1" applyBorder="1"/>
    <xf numFmtId="4" fontId="18" fillId="8" borderId="8" xfId="3" applyNumberFormat="1" applyFont="1" applyFill="1" applyBorder="1"/>
    <xf numFmtId="1" fontId="20" fillId="4" borderId="1" xfId="3" applyNumberFormat="1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left" vertical="center"/>
    </xf>
    <xf numFmtId="0" fontId="21" fillId="4" borderId="2" xfId="3" applyFont="1" applyFill="1" applyBorder="1" applyAlignment="1">
      <alignment horizontal="center" vertical="center"/>
    </xf>
    <xf numFmtId="0" fontId="18" fillId="4" borderId="2" xfId="3" applyFont="1" applyFill="1" applyBorder="1" applyAlignment="1">
      <alignment vertical="center"/>
    </xf>
    <xf numFmtId="10" fontId="12" fillId="4" borderId="2" xfId="4" applyNumberFormat="1" applyFont="1" applyFill="1" applyBorder="1" applyAlignment="1">
      <alignment horizontal="left" vertical="center"/>
    </xf>
    <xf numFmtId="2" fontId="0" fillId="0" borderId="0" xfId="0" applyNumberFormat="1"/>
    <xf numFmtId="1" fontId="20" fillId="4" borderId="6" xfId="3" applyNumberFormat="1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18" fillId="4" borderId="7" xfId="3" applyFont="1" applyFill="1" applyBorder="1" applyAlignment="1">
      <alignment vertical="center"/>
    </xf>
    <xf numFmtId="10" fontId="12" fillId="4" borderId="7" xfId="4" applyNumberFormat="1" applyFont="1" applyFill="1" applyBorder="1" applyAlignment="1">
      <alignment horizontal="left" vertical="center"/>
    </xf>
    <xf numFmtId="10" fontId="18" fillId="8" borderId="0" xfId="3" applyNumberFormat="1" applyFont="1" applyFill="1" applyBorder="1"/>
    <xf numFmtId="0" fontId="23" fillId="8" borderId="0" xfId="3" applyFont="1" applyFill="1" applyBorder="1" applyAlignment="1">
      <alignment horizontal="center"/>
    </xf>
    <xf numFmtId="0" fontId="24" fillId="4" borderId="22" xfId="2" applyFont="1" applyFill="1" applyBorder="1" applyAlignment="1">
      <alignment horizontal="right"/>
    </xf>
    <xf numFmtId="0" fontId="12" fillId="4" borderId="23" xfId="2" applyFont="1" applyFill="1" applyBorder="1" applyAlignment="1"/>
    <xf numFmtId="0" fontId="23" fillId="4" borderId="23" xfId="2" applyFont="1" applyFill="1" applyBorder="1" applyAlignment="1"/>
    <xf numFmtId="0" fontId="25" fillId="4" borderId="23" xfId="2" applyFont="1" applyFill="1" applyBorder="1" applyAlignment="1"/>
    <xf numFmtId="164" fontId="23" fillId="4" borderId="23" xfId="2" applyNumberFormat="1" applyFont="1" applyFill="1" applyBorder="1" applyAlignment="1">
      <alignment horizontal="center"/>
    </xf>
    <xf numFmtId="4" fontId="18" fillId="4" borderId="23" xfId="2" applyNumberFormat="1" applyFont="1" applyFill="1" applyBorder="1" applyAlignment="1" applyProtection="1">
      <alignment horizontal="center"/>
      <protection locked="0"/>
    </xf>
    <xf numFmtId="3" fontId="12" fillId="4" borderId="24" xfId="2" applyNumberFormat="1" applyFont="1" applyFill="1" applyBorder="1"/>
    <xf numFmtId="0" fontId="24" fillId="8" borderId="4" xfId="2" applyFont="1" applyFill="1" applyBorder="1" applyAlignment="1">
      <alignment horizontal="right"/>
    </xf>
    <xf numFmtId="0" fontId="24" fillId="8" borderId="0" xfId="2" applyFont="1" applyFill="1" applyBorder="1" applyAlignment="1">
      <alignment horizontal="right"/>
    </xf>
    <xf numFmtId="0" fontId="23" fillId="8" borderId="0" xfId="2" applyFont="1" applyFill="1" applyBorder="1" applyAlignment="1"/>
    <xf numFmtId="0" fontId="25" fillId="8" borderId="0" xfId="2" applyFont="1" applyFill="1" applyBorder="1" applyAlignment="1"/>
    <xf numFmtId="164" fontId="23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 applyProtection="1">
      <alignment horizontal="center"/>
      <protection locked="0"/>
    </xf>
    <xf numFmtId="3" fontId="23" fillId="8" borderId="16" xfId="2" applyNumberFormat="1" applyFont="1" applyFill="1" applyBorder="1"/>
    <xf numFmtId="0" fontId="14" fillId="8" borderId="25" xfId="2" applyFont="1" applyFill="1" applyBorder="1"/>
    <xf numFmtId="0" fontId="27" fillId="8" borderId="20" xfId="2" applyFont="1" applyFill="1" applyBorder="1" applyAlignment="1"/>
    <xf numFmtId="0" fontId="18" fillId="8" borderId="20" xfId="2" applyFont="1" applyFill="1" applyBorder="1"/>
    <xf numFmtId="0" fontId="28" fillId="8" borderId="20" xfId="2" applyFont="1" applyFill="1" applyBorder="1" applyAlignment="1"/>
    <xf numFmtId="164" fontId="28" fillId="8" borderId="20" xfId="2" applyNumberFormat="1" applyFont="1" applyFill="1" applyBorder="1" applyAlignment="1">
      <alignment horizontal="center"/>
    </xf>
    <xf numFmtId="4" fontId="18" fillId="8" borderId="20" xfId="2" applyNumberFormat="1" applyFont="1" applyFill="1" applyBorder="1" applyAlignment="1">
      <alignment horizontal="center"/>
    </xf>
    <xf numFmtId="3" fontId="29" fillId="4" borderId="21" xfId="2" applyNumberFormat="1" applyFont="1" applyFill="1" applyBorder="1"/>
    <xf numFmtId="0" fontId="30" fillId="8" borderId="4" xfId="2" applyFont="1" applyFill="1" applyBorder="1"/>
    <xf numFmtId="4" fontId="18" fillId="8" borderId="0" xfId="2" applyNumberFormat="1" applyFont="1" applyFill="1" applyBorder="1" applyAlignment="1">
      <alignment horizontal="center"/>
    </xf>
    <xf numFmtId="3" fontId="12" fillId="8" borderId="16" xfId="2" applyNumberFormat="1" applyFont="1" applyFill="1" applyBorder="1"/>
    <xf numFmtId="0" fontId="30" fillId="5" borderId="11" xfId="2" applyFont="1" applyFill="1" applyBorder="1"/>
    <xf numFmtId="0" fontId="12" fillId="5" borderId="13" xfId="2" applyFont="1" applyFill="1" applyBorder="1" applyAlignment="1"/>
    <xf numFmtId="0" fontId="27" fillId="5" borderId="13" xfId="2" applyFont="1" applyFill="1" applyBorder="1"/>
    <xf numFmtId="164" fontId="23" fillId="5" borderId="13" xfId="2" applyNumberFormat="1" applyFont="1" applyFill="1" applyBorder="1" applyAlignment="1">
      <alignment horizontal="center"/>
    </xf>
    <xf numFmtId="4" fontId="18" fillId="5" borderId="13" xfId="2" applyNumberFormat="1" applyFont="1" applyFill="1" applyBorder="1" applyAlignment="1">
      <alignment horizontal="center"/>
    </xf>
    <xf numFmtId="3" fontId="20" fillId="5" borderId="15" xfId="2" applyNumberFormat="1" applyFont="1" applyFill="1" applyBorder="1"/>
    <xf numFmtId="0" fontId="15" fillId="8" borderId="25" xfId="2" applyFont="1" applyFill="1" applyBorder="1"/>
    <xf numFmtId="0" fontId="28" fillId="8" borderId="20" xfId="2" applyFont="1" applyFill="1" applyBorder="1" applyAlignment="1">
      <alignment horizontal="left"/>
    </xf>
    <xf numFmtId="0" fontId="15" fillId="8" borderId="4" xfId="2" applyFont="1" applyFill="1" applyBorder="1"/>
    <xf numFmtId="0" fontId="28" fillId="8" borderId="0" xfId="2" applyFont="1" applyFill="1" applyBorder="1" applyAlignment="1">
      <alignment horizontal="left"/>
    </xf>
    <xf numFmtId="0" fontId="25" fillId="8" borderId="18" xfId="2" applyFont="1" applyFill="1" applyBorder="1" applyAlignment="1">
      <alignment horizontal="left"/>
    </xf>
    <xf numFmtId="0" fontId="25" fillId="8" borderId="20" xfId="2" applyFont="1" applyFill="1" applyBorder="1" applyAlignment="1">
      <alignment horizontal="left"/>
    </xf>
    <xf numFmtId="164" fontId="25" fillId="8" borderId="0" xfId="2" applyNumberFormat="1" applyFont="1" applyFill="1" applyBorder="1" applyAlignment="1">
      <alignment horizontal="center"/>
    </xf>
    <xf numFmtId="4" fontId="26" fillId="8" borderId="0" xfId="2" applyNumberFormat="1" applyFont="1" applyFill="1" applyBorder="1" applyAlignment="1">
      <alignment horizontal="center"/>
    </xf>
    <xf numFmtId="0" fontId="18" fillId="8" borderId="1" xfId="2" applyFont="1" applyFill="1" applyBorder="1"/>
    <xf numFmtId="0" fontId="18" fillId="8" borderId="2" xfId="2" applyFont="1" applyFill="1" applyBorder="1"/>
    <xf numFmtId="0" fontId="26" fillId="8" borderId="2" xfId="2" applyFont="1" applyFill="1" applyBorder="1"/>
    <xf numFmtId="3" fontId="18" fillId="8" borderId="17" xfId="2" applyNumberFormat="1" applyFont="1" applyFill="1" applyBorder="1"/>
    <xf numFmtId="0" fontId="18" fillId="8" borderId="6" xfId="2" applyFont="1" applyFill="1" applyBorder="1"/>
    <xf numFmtId="0" fontId="18" fillId="8" borderId="7" xfId="2" applyFont="1" applyFill="1" applyBorder="1"/>
    <xf numFmtId="0" fontId="26" fillId="8" borderId="7" xfId="2" applyFont="1" applyFill="1" applyBorder="1"/>
    <xf numFmtId="4" fontId="18" fillId="8" borderId="19" xfId="2" applyNumberFormat="1" applyFont="1" applyFill="1" applyBorder="1"/>
    <xf numFmtId="0" fontId="15" fillId="8" borderId="4" xfId="2" applyFont="1" applyFill="1" applyBorder="1" applyAlignment="1"/>
    <xf numFmtId="0" fontId="15" fillId="8" borderId="0" xfId="2" applyFont="1" applyFill="1" applyBorder="1" applyAlignment="1"/>
    <xf numFmtId="4" fontId="15" fillId="8" borderId="5" xfId="2" applyNumberFormat="1" applyFont="1" applyFill="1" applyBorder="1" applyAlignment="1"/>
    <xf numFmtId="0" fontId="12" fillId="8" borderId="0" xfId="2" applyFont="1" applyFill="1" applyBorder="1"/>
    <xf numFmtId="3" fontId="12" fillId="8" borderId="0" xfId="2" applyNumberFormat="1" applyFont="1" applyFill="1" applyBorder="1" applyAlignment="1">
      <alignment horizontal="left"/>
    </xf>
    <xf numFmtId="4" fontId="12" fillId="8" borderId="0" xfId="2" applyNumberFormat="1" applyFont="1" applyFill="1" applyBorder="1"/>
    <xf numFmtId="0" fontId="12" fillId="8" borderId="0" xfId="2" applyFont="1" applyFill="1" applyBorder="1" applyAlignment="1">
      <alignment horizontal="right"/>
    </xf>
    <xf numFmtId="4" fontId="23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1" fillId="6" borderId="0" xfId="0" applyFont="1" applyFill="1" applyBorder="1" applyAlignment="1" applyProtection="1">
      <alignment horizontal="left"/>
    </xf>
    <xf numFmtId="39" fontId="11" fillId="6" borderId="0" xfId="0" applyNumberFormat="1" applyFont="1" applyFill="1" applyBorder="1" applyProtection="1"/>
    <xf numFmtId="0" fontId="0" fillId="9" borderId="0" xfId="0" applyFill="1"/>
    <xf numFmtId="0" fontId="12" fillId="9" borderId="0" xfId="0" applyFont="1" applyFill="1"/>
    <xf numFmtId="0" fontId="16" fillId="9" borderId="0" xfId="0" applyFont="1" applyFill="1"/>
    <xf numFmtId="39" fontId="32" fillId="9" borderId="0" xfId="0" applyNumberFormat="1" applyFont="1" applyFill="1" applyBorder="1" applyProtection="1"/>
    <xf numFmtId="0" fontId="11" fillId="9" borderId="0" xfId="0" applyFont="1" applyFill="1" applyBorder="1" applyAlignment="1" applyProtection="1">
      <alignment horizontal="left"/>
    </xf>
    <xf numFmtId="39" fontId="11" fillId="9" borderId="0" xfId="0" applyNumberFormat="1" applyFont="1" applyFill="1" applyBorder="1" applyProtection="1"/>
    <xf numFmtId="4" fontId="0" fillId="9" borderId="0" xfId="0" applyNumberFormat="1" applyFill="1"/>
    <xf numFmtId="0" fontId="32" fillId="9" borderId="0" xfId="0" applyFont="1" applyFill="1" applyBorder="1"/>
    <xf numFmtId="0" fontId="4" fillId="9" borderId="11" xfId="0" applyFont="1" applyFill="1" applyBorder="1"/>
    <xf numFmtId="0" fontId="11" fillId="9" borderId="13" xfId="0" applyFont="1" applyFill="1" applyBorder="1" applyAlignment="1" applyProtection="1">
      <alignment horizontal="left"/>
    </xf>
    <xf numFmtId="39" fontId="11" fillId="9" borderId="12" xfId="0" applyNumberFormat="1" applyFont="1" applyFill="1" applyBorder="1" applyProtection="1"/>
    <xf numFmtId="0" fontId="4" fillId="9" borderId="13" xfId="0" applyFont="1" applyFill="1" applyBorder="1" applyAlignment="1" applyProtection="1">
      <alignment horizontal="left"/>
    </xf>
    <xf numFmtId="39" fontId="11" fillId="9" borderId="14" xfId="0" applyNumberFormat="1" applyFont="1" applyFill="1" applyBorder="1" applyProtection="1"/>
    <xf numFmtId="0" fontId="11" fillId="9" borderId="4" xfId="0" applyFont="1" applyFill="1" applyBorder="1"/>
    <xf numFmtId="39" fontId="32" fillId="9" borderId="9" xfId="0" applyNumberFormat="1" applyFont="1" applyFill="1" applyBorder="1" applyProtection="1"/>
    <xf numFmtId="39" fontId="11" fillId="9" borderId="0" xfId="0" applyNumberFormat="1" applyFont="1" applyFill="1" applyBorder="1" applyAlignment="1" applyProtection="1">
      <alignment horizontal="left"/>
    </xf>
    <xf numFmtId="39" fontId="11" fillId="9" borderId="5" xfId="0" applyNumberFormat="1" applyFont="1" applyFill="1" applyBorder="1" applyProtection="1"/>
    <xf numFmtId="39" fontId="11" fillId="9" borderId="9" xfId="0" applyNumberFormat="1" applyFont="1" applyFill="1" applyBorder="1" applyProtection="1"/>
    <xf numFmtId="39" fontId="32" fillId="9" borderId="5" xfId="0" applyNumberFormat="1" applyFont="1" applyFill="1" applyBorder="1" applyProtection="1"/>
    <xf numFmtId="0" fontId="11" fillId="9" borderId="6" xfId="0" applyFont="1" applyFill="1" applyBorder="1"/>
    <xf numFmtId="39" fontId="11" fillId="9" borderId="8" xfId="0" applyNumberFormat="1" applyFont="1" applyFill="1" applyBorder="1" applyProtection="1"/>
    <xf numFmtId="0" fontId="33" fillId="9" borderId="13" xfId="0" applyFont="1" applyFill="1" applyBorder="1"/>
    <xf numFmtId="39" fontId="33" fillId="9" borderId="12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9" xfId="0" applyFill="1" applyBorder="1"/>
    <xf numFmtId="39" fontId="0" fillId="9" borderId="5" xfId="0" applyNumberFormat="1" applyFill="1" applyBorder="1" applyProtection="1"/>
    <xf numFmtId="0" fontId="33" fillId="9" borderId="6" xfId="0" applyFont="1" applyFill="1" applyBorder="1"/>
    <xf numFmtId="0" fontId="0" fillId="9" borderId="7" xfId="0" applyFill="1" applyBorder="1"/>
    <xf numFmtId="39" fontId="32" fillId="9" borderId="10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2" fillId="7" borderId="11" xfId="3" applyFont="1" applyFill="1" applyBorder="1" applyAlignment="1">
      <alignment vertical="center"/>
    </xf>
    <xf numFmtId="0" fontId="13" fillId="7" borderId="13" xfId="3" applyFont="1" applyFill="1" applyBorder="1" applyAlignment="1">
      <alignment vertical="center"/>
    </xf>
    <xf numFmtId="0" fontId="14" fillId="7" borderId="13" xfId="3" applyFont="1" applyFill="1" applyBorder="1" applyAlignment="1">
      <alignment vertical="center"/>
    </xf>
    <xf numFmtId="10" fontId="15" fillId="7" borderId="13" xfId="4" applyNumberFormat="1" applyFont="1" applyFill="1" applyBorder="1" applyAlignment="1">
      <alignment vertical="center"/>
    </xf>
    <xf numFmtId="0" fontId="16" fillId="7" borderId="13" xfId="0" applyFont="1" applyFill="1" applyBorder="1" applyAlignment="1">
      <alignment vertical="center"/>
    </xf>
    <xf numFmtId="4" fontId="17" fillId="7" borderId="14" xfId="0" applyNumberFormat="1" applyFont="1" applyFill="1" applyBorder="1" applyAlignment="1">
      <alignment vertical="center"/>
    </xf>
    <xf numFmtId="0" fontId="19" fillId="7" borderId="22" xfId="2" applyFont="1" applyFill="1" applyBorder="1" applyAlignment="1">
      <alignment vertical="center"/>
    </xf>
    <xf numFmtId="0" fontId="20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vertical="center"/>
    </xf>
    <xf numFmtId="0" fontId="31" fillId="7" borderId="23" xfId="2" applyFont="1" applyFill="1" applyBorder="1" applyAlignment="1">
      <alignment vertical="center"/>
    </xf>
    <xf numFmtId="0" fontId="19" fillId="7" borderId="23" xfId="2" applyFont="1" applyFill="1" applyBorder="1" applyAlignment="1">
      <alignment horizontal="right" vertical="center"/>
    </xf>
    <xf numFmtId="3" fontId="20" fillId="7" borderId="24" xfId="2" applyNumberFormat="1" applyFont="1" applyFill="1" applyBorder="1" applyAlignment="1">
      <alignment vertical="center"/>
    </xf>
    <xf numFmtId="0" fontId="23" fillId="4" borderId="7" xfId="3" applyFont="1" applyFill="1" applyBorder="1" applyAlignment="1">
      <alignment horizontal="left" vertical="center"/>
    </xf>
    <xf numFmtId="3" fontId="12" fillId="0" borderId="21" xfId="2" applyNumberFormat="1" applyFont="1" applyFill="1" applyBorder="1"/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5" fillId="0" borderId="1" xfId="0" applyFont="1" applyFill="1" applyBorder="1" applyProtection="1"/>
    <xf numFmtId="0" fontId="9" fillId="0" borderId="2" xfId="0" applyFont="1" applyFill="1" applyBorder="1" applyProtection="1"/>
    <xf numFmtId="0" fontId="3" fillId="0" borderId="2" xfId="0" applyFont="1" applyFill="1" applyBorder="1" applyProtection="1"/>
    <xf numFmtId="0" fontId="0" fillId="0" borderId="2" xfId="0" applyBorder="1" applyProtection="1"/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6" fillId="0" borderId="4" xfId="0" applyFont="1" applyFill="1" applyBorder="1" applyProtection="1"/>
    <xf numFmtId="0" fontId="9" fillId="0" borderId="0" xfId="0" applyFont="1" applyFill="1" applyBorder="1" applyProtection="1"/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5" fillId="0" borderId="4" xfId="0" applyFont="1" applyFill="1" applyBorder="1" applyProtection="1"/>
    <xf numFmtId="0" fontId="9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6" xfId="0" applyFont="1" applyFill="1" applyBorder="1" applyProtection="1"/>
    <xf numFmtId="0" fontId="9" fillId="0" borderId="7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3" fillId="0" borderId="4" xfId="0" applyFont="1" applyBorder="1" applyProtection="1"/>
    <xf numFmtId="0" fontId="3" fillId="0" borderId="0" xfId="0" applyFont="1" applyBorder="1" applyProtection="1"/>
    <xf numFmtId="0" fontId="4" fillId="3" borderId="15" xfId="0" applyFont="1" applyFill="1" applyBorder="1" applyAlignment="1" applyProtection="1">
      <alignment horizontal="left" wrapText="1"/>
    </xf>
    <xf numFmtId="0" fontId="4" fillId="7" borderId="14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3" xfId="0" applyFont="1" applyFill="1" applyBorder="1" applyAlignment="1" applyProtection="1">
      <alignment horizontal="left" wrapText="1"/>
    </xf>
    <xf numFmtId="165" fontId="4" fillId="7" borderId="15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wrapText="1"/>
    </xf>
    <xf numFmtId="10" fontId="8" fillId="0" borderId="0" xfId="1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/>
    </xf>
    <xf numFmtId="0" fontId="2" fillId="0" borderId="4" xfId="0" applyFont="1" applyBorder="1" applyAlignment="1" applyProtection="1">
      <alignment horizontal="center"/>
    </xf>
    <xf numFmtId="10" fontId="3" fillId="0" borderId="0" xfId="0" applyNumberFormat="1" applyFont="1" applyBorder="1" applyAlignment="1" applyProtection="1">
      <alignment wrapText="1"/>
    </xf>
    <xf numFmtId="0" fontId="2" fillId="0" borderId="4" xfId="0" applyFont="1" applyBorder="1" applyProtection="1"/>
    <xf numFmtId="0" fontId="2" fillId="0" borderId="0" xfId="0" applyFont="1" applyBorder="1" applyAlignment="1" applyProtection="1">
      <alignment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10" fontId="4" fillId="2" borderId="26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0" fillId="2" borderId="0" xfId="0" applyFill="1" applyBorder="1" applyProtection="1"/>
    <xf numFmtId="0" fontId="7" fillId="0" borderId="0" xfId="0" applyFont="1" applyBorder="1" applyProtection="1">
      <protection locked="0"/>
    </xf>
    <xf numFmtId="165" fontId="6" fillId="10" borderId="3" xfId="0" applyNumberFormat="1" applyFont="1" applyFill="1" applyBorder="1" applyAlignment="1" applyProtection="1">
      <alignment horizontal="left" vertical="center" wrapText="1"/>
    </xf>
    <xf numFmtId="165" fontId="6" fillId="10" borderId="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top"/>
    </xf>
    <xf numFmtId="165" fontId="4" fillId="0" borderId="14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 applyAlignment="1" applyProtection="1">
      <alignment horizontal="center" vertical="center" wrapText="1"/>
    </xf>
    <xf numFmtId="10" fontId="8" fillId="0" borderId="0" xfId="1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Border="1" applyAlignment="1" applyProtection="1">
      <alignment horizontal="center" vertical="center" wrapText="1"/>
    </xf>
    <xf numFmtId="10" fontId="3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166" fontId="8" fillId="0" borderId="0" xfId="0" applyNumberFormat="1" applyFont="1" applyFill="1" applyBorder="1" applyAlignment="1" applyProtection="1">
      <alignment horizontal="center"/>
      <protection locked="0"/>
    </xf>
    <xf numFmtId="0" fontId="36" fillId="3" borderId="14" xfId="0" applyFont="1" applyFill="1" applyBorder="1" applyAlignment="1" applyProtection="1">
      <alignment horizontal="left" wrapText="1"/>
    </xf>
    <xf numFmtId="0" fontId="37" fillId="0" borderId="13" xfId="0" applyFont="1" applyBorder="1" applyProtection="1"/>
    <xf numFmtId="0" fontId="37" fillId="0" borderId="14" xfId="0" applyFont="1" applyBorder="1" applyProtection="1"/>
    <xf numFmtId="165" fontId="36" fillId="7" borderId="15" xfId="0" applyNumberFormat="1" applyFont="1" applyFill="1" applyBorder="1" applyAlignment="1" applyProtection="1">
      <alignment horizontal="center" vertical="center" wrapText="1"/>
    </xf>
    <xf numFmtId="165" fontId="36" fillId="0" borderId="14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8" fillId="2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67" fontId="38" fillId="0" borderId="0" xfId="6" applyNumberFormat="1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0" xfId="0" applyFont="1" applyFill="1" applyBorder="1"/>
    <xf numFmtId="0" fontId="6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10" applyFont="1" applyBorder="1" applyAlignment="1">
      <alignment horizontal="center"/>
    </xf>
    <xf numFmtId="0" fontId="11" fillId="0" borderId="0" xfId="10" applyFont="1" applyBorder="1"/>
    <xf numFmtId="0" fontId="11" fillId="0" borderId="0" xfId="10" applyFont="1" applyFill="1" applyBorder="1"/>
    <xf numFmtId="0" fontId="11" fillId="0" borderId="4" xfId="10" applyFont="1" applyBorder="1" applyAlignment="1">
      <alignment horizontal="center"/>
    </xf>
    <xf numFmtId="0" fontId="2" fillId="3" borderId="14" xfId="0" applyFont="1" applyFill="1" applyBorder="1" applyAlignment="1" applyProtection="1">
      <alignment horizontal="center" wrapText="1"/>
    </xf>
    <xf numFmtId="0" fontId="11" fillId="0" borderId="0" xfId="10" applyFont="1" applyFill="1" applyBorder="1" applyAlignment="1">
      <alignment horizontal="center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wrapText="1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 wrapText="1"/>
    </xf>
    <xf numFmtId="10" fontId="4" fillId="0" borderId="0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wrapText="1"/>
    </xf>
    <xf numFmtId="0" fontId="36" fillId="3" borderId="13" xfId="0" applyFont="1" applyFill="1" applyBorder="1" applyAlignment="1" applyProtection="1">
      <alignment horizontal="left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wrapText="1"/>
    </xf>
    <xf numFmtId="0" fontId="6" fillId="3" borderId="15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horizontal="left" wrapText="1"/>
    </xf>
    <xf numFmtId="0" fontId="2" fillId="0" borderId="2" xfId="0" applyFont="1" applyFill="1" applyBorder="1" applyAlignment="1" applyProtection="1">
      <alignment horizontal="center" wrapText="1"/>
    </xf>
    <xf numFmtId="0" fontId="11" fillId="0" borderId="0" xfId="10" applyFont="1" applyBorder="1" applyAlignment="1">
      <alignment horizontal="left"/>
    </xf>
    <xf numFmtId="2" fontId="11" fillId="0" borderId="0" xfId="10" applyNumberFormat="1" applyFont="1" applyBorder="1"/>
    <xf numFmtId="2" fontId="11" fillId="0" borderId="0" xfId="10" applyNumberFormat="1" applyFont="1" applyBorder="1" applyAlignment="1">
      <alignment horizontal="right"/>
    </xf>
    <xf numFmtId="2" fontId="11" fillId="0" borderId="0" xfId="10" applyNumberFormat="1" applyFont="1" applyFill="1" applyBorder="1"/>
    <xf numFmtId="0" fontId="11" fillId="0" borderId="0" xfId="10" applyFont="1" applyFill="1" applyBorder="1" applyAlignment="1">
      <alignment horizontal="left"/>
    </xf>
    <xf numFmtId="2" fontId="11" fillId="0" borderId="0" xfId="10" applyNumberFormat="1" applyFont="1" applyBorder="1" applyAlignment="1">
      <alignment horizontal="left"/>
    </xf>
    <xf numFmtId="0" fontId="4" fillId="0" borderId="0" xfId="10" applyFont="1" applyFill="1" applyBorder="1" applyAlignment="1">
      <alignment horizontal="center"/>
    </xf>
    <xf numFmtId="0" fontId="4" fillId="0" borderId="0" xfId="10" applyFont="1" applyFill="1" applyBorder="1"/>
    <xf numFmtId="43" fontId="11" fillId="0" borderId="0" xfId="9" applyFont="1" applyBorder="1"/>
    <xf numFmtId="2" fontId="11" fillId="0" borderId="0" xfId="10" applyNumberFormat="1" applyFont="1" applyFill="1" applyBorder="1" applyAlignment="1">
      <alignment horizontal="left"/>
    </xf>
    <xf numFmtId="169" fontId="4" fillId="0" borderId="0" xfId="10" applyNumberFormat="1" applyFont="1" applyFill="1" applyBorder="1" applyAlignment="1">
      <alignment horizontal="center"/>
    </xf>
    <xf numFmtId="0" fontId="4" fillId="0" borderId="1" xfId="10" applyFont="1" applyFill="1" applyBorder="1" applyAlignment="1">
      <alignment horizontal="center"/>
    </xf>
    <xf numFmtId="0" fontId="4" fillId="0" borderId="2" xfId="10" applyFont="1" applyFill="1" applyBorder="1"/>
    <xf numFmtId="0" fontId="11" fillId="0" borderId="2" xfId="10" applyFont="1" applyFill="1" applyBorder="1" applyAlignment="1">
      <alignment horizontal="center"/>
    </xf>
    <xf numFmtId="169" fontId="11" fillId="0" borderId="2" xfId="10" applyNumberFormat="1" applyFont="1" applyFill="1" applyBorder="1"/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vertical="center" wrapText="1"/>
    </xf>
    <xf numFmtId="43" fontId="11" fillId="0" borderId="0" xfId="9" applyFont="1" applyFill="1" applyBorder="1"/>
    <xf numFmtId="0" fontId="2" fillId="0" borderId="0" xfId="0" applyFont="1" applyFill="1" applyBorder="1" applyAlignment="1" applyProtection="1">
      <alignment horizontal="center" vertical="center" wrapText="1"/>
    </xf>
    <xf numFmtId="0" fontId="41" fillId="0" borderId="0" xfId="10" applyFont="1" applyFill="1" applyBorder="1" applyAlignment="1">
      <alignment horizontal="center"/>
    </xf>
    <xf numFmtId="0" fontId="41" fillId="0" borderId="0" xfId="10" applyFont="1" applyFill="1" applyBorder="1"/>
    <xf numFmtId="0" fontId="42" fillId="0" borderId="0" xfId="10" applyFont="1" applyFill="1" applyBorder="1"/>
    <xf numFmtId="0" fontId="41" fillId="0" borderId="0" xfId="10" applyFont="1" applyBorder="1"/>
    <xf numFmtId="2" fontId="41" fillId="0" borderId="0" xfId="10" applyNumberFormat="1" applyFont="1" applyFill="1" applyBorder="1"/>
    <xf numFmtId="2" fontId="41" fillId="0" borderId="0" xfId="10" applyNumberFormat="1" applyFont="1" applyFill="1" applyBorder="1" applyAlignment="1">
      <alignment horizontal="left"/>
    </xf>
    <xf numFmtId="0" fontId="41" fillId="0" borderId="0" xfId="10" applyFont="1" applyFill="1" applyBorder="1" applyAlignment="1">
      <alignment horizontal="left"/>
    </xf>
    <xf numFmtId="43" fontId="41" fillId="0" borderId="0" xfId="9" applyFont="1" applyFill="1" applyBorder="1"/>
    <xf numFmtId="0" fontId="11" fillId="0" borderId="0" xfId="10" applyFont="1" applyFill="1" applyBorder="1" applyAlignment="1"/>
    <xf numFmtId="0" fontId="43" fillId="0" borderId="0" xfId="10" applyFont="1" applyFill="1" applyBorder="1" applyAlignment="1">
      <alignment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6" fillId="3" borderId="11" xfId="0" applyFont="1" applyFill="1" applyBorder="1" applyAlignment="1" applyProtection="1">
      <alignment horizontal="left" vertical="center" wrapText="1"/>
    </xf>
    <xf numFmtId="0" fontId="36" fillId="3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165" fontId="35" fillId="7" borderId="11" xfId="0" applyNumberFormat="1" applyFont="1" applyFill="1" applyBorder="1" applyAlignment="1" applyProtection="1">
      <alignment horizontal="center" vertical="center" wrapText="1"/>
    </xf>
    <xf numFmtId="165" fontId="35" fillId="7" borderId="13" xfId="0" applyNumberFormat="1" applyFont="1" applyFill="1" applyBorder="1" applyAlignment="1" applyProtection="1">
      <alignment horizontal="center" vertical="center" wrapText="1"/>
    </xf>
    <xf numFmtId="165" fontId="35" fillId="7" borderId="14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left" vertical="center"/>
    </xf>
    <xf numFmtId="2" fontId="4" fillId="3" borderId="11" xfId="0" applyNumberFormat="1" applyFont="1" applyFill="1" applyBorder="1" applyAlignment="1" applyProtection="1">
      <alignment horizontal="center" vertical="center" wrapText="1"/>
    </xf>
    <xf numFmtId="2" fontId="4" fillId="3" borderId="14" xfId="0" applyNumberFormat="1" applyFont="1" applyFill="1" applyBorder="1" applyAlignment="1" applyProtection="1">
      <alignment horizontal="center" vertical="center" wrapText="1"/>
    </xf>
  </cellXfs>
  <cellStyles count="11">
    <cellStyle name="Diseño" xfId="5"/>
    <cellStyle name="Excel Built-in Normal" xfId="8"/>
    <cellStyle name="Excel Built-in Normal 1" xfId="7"/>
    <cellStyle name="Excel Built-in Normal 2" xfId="6"/>
    <cellStyle name="Millares" xfId="9" builtinId="3"/>
    <cellStyle name="Normal" xfId="0" builtinId="0"/>
    <cellStyle name="Normal 2 2" xfId="1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4"/>
  <sheetViews>
    <sheetView zoomScale="64" zoomScaleNormal="64" workbookViewId="0">
      <selection activeCell="C18" sqref="C18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2" spans="2:11" ht="15.75" thickBot="1"/>
    <row r="3" spans="2:11" ht="28.5" thickBot="1">
      <c r="B3" s="123"/>
      <c r="C3" s="124" t="str">
        <f>+RUBRADO!A9</f>
        <v xml:space="preserve">OBRA: </v>
      </c>
      <c r="D3" s="125"/>
      <c r="E3" s="126"/>
      <c r="F3" s="126"/>
      <c r="G3" s="127"/>
      <c r="H3" s="127"/>
      <c r="I3" s="128"/>
    </row>
    <row r="4" spans="2:11" ht="15.75">
      <c r="B4" s="4"/>
      <c r="C4" s="5"/>
      <c r="D4" s="5"/>
      <c r="E4" s="6"/>
      <c r="F4" s="6"/>
      <c r="G4" s="5"/>
      <c r="H4" s="5"/>
      <c r="I4" s="7"/>
    </row>
    <row r="5" spans="2:11" ht="27.75">
      <c r="B5" s="8" t="s">
        <v>8</v>
      </c>
      <c r="C5" s="9"/>
      <c r="D5" s="10"/>
      <c r="E5" s="10" t="s">
        <v>9</v>
      </c>
      <c r="F5" s="11"/>
      <c r="G5" s="11"/>
      <c r="H5" s="10"/>
      <c r="I5" s="12"/>
    </row>
    <row r="6" spans="2:11" ht="15.75">
      <c r="B6" s="13"/>
      <c r="C6" s="14"/>
      <c r="D6" s="14"/>
      <c r="E6" s="6"/>
      <c r="F6" s="6"/>
      <c r="G6" s="5"/>
      <c r="H6" s="5"/>
      <c r="I6" s="7"/>
    </row>
    <row r="7" spans="2:11" ht="16.5" thickBot="1">
      <c r="B7" s="15"/>
      <c r="C7" s="16"/>
      <c r="D7" s="16"/>
      <c r="E7" s="17"/>
      <c r="F7" s="17"/>
      <c r="G7" s="18"/>
      <c r="H7" s="18"/>
      <c r="I7" s="19"/>
    </row>
    <row r="8" spans="2:11" ht="26.25">
      <c r="B8" s="20"/>
      <c r="C8" s="21" t="str">
        <f>+RUBRADO!A239</f>
        <v>SUB TOTAL OBRA</v>
      </c>
      <c r="D8" s="22"/>
      <c r="E8" s="23"/>
      <c r="F8" s="24"/>
      <c r="G8" s="24"/>
      <c r="H8" s="24"/>
      <c r="I8" s="187">
        <f>+RUBRADO!I239</f>
        <v>0</v>
      </c>
      <c r="K8" s="25"/>
    </row>
    <row r="9" spans="2:11" ht="27" thickBot="1">
      <c r="B9" s="26"/>
      <c r="C9" s="135" t="s">
        <v>39</v>
      </c>
      <c r="D9" s="27"/>
      <c r="E9" s="28"/>
      <c r="F9" s="29"/>
      <c r="G9" s="29"/>
      <c r="H9" s="29"/>
      <c r="I9" s="188">
        <f>+I8*0.1</f>
        <v>0</v>
      </c>
    </row>
    <row r="10" spans="2:11" ht="15.75">
      <c r="B10" s="13"/>
      <c r="C10" s="14"/>
      <c r="D10" s="14"/>
      <c r="E10" s="6"/>
      <c r="F10" s="6"/>
      <c r="G10" s="30"/>
      <c r="H10" s="5"/>
      <c r="I10" s="7"/>
    </row>
    <row r="11" spans="2:11" ht="18.75" thickBot="1">
      <c r="B11" s="13"/>
      <c r="C11" s="31"/>
      <c r="D11" s="31"/>
      <c r="E11" s="6"/>
      <c r="F11" s="6"/>
      <c r="G11" s="5"/>
      <c r="H11" s="5"/>
      <c r="I11" s="7"/>
    </row>
    <row r="12" spans="2:11" ht="21.75" thickTop="1" thickBot="1">
      <c r="B12" s="32"/>
      <c r="C12" s="33" t="s">
        <v>32</v>
      </c>
      <c r="D12" s="34"/>
      <c r="E12" s="35"/>
      <c r="F12" s="36"/>
      <c r="G12" s="37"/>
      <c r="H12" s="36"/>
      <c r="I12" s="38">
        <f>SUM(I8:I9)</f>
        <v>0</v>
      </c>
    </row>
    <row r="13" spans="2:11" ht="18.75" thickTop="1">
      <c r="B13" s="39"/>
      <c r="C13" s="40"/>
      <c r="D13" s="41"/>
      <c r="E13" s="42"/>
      <c r="F13" s="43"/>
      <c r="G13" s="44"/>
      <c r="H13" s="43"/>
      <c r="I13" s="45"/>
    </row>
    <row r="14" spans="2:11" ht="20.25">
      <c r="B14" s="46"/>
      <c r="C14" s="47" t="s">
        <v>10</v>
      </c>
      <c r="D14" s="48"/>
      <c r="E14" s="49"/>
      <c r="F14" s="50"/>
      <c r="G14" s="51"/>
      <c r="H14" s="50"/>
      <c r="I14" s="52">
        <f>+I12*0.22</f>
        <v>0</v>
      </c>
    </row>
    <row r="15" spans="2:11" ht="21" thickBot="1">
      <c r="B15" s="53"/>
      <c r="C15" s="41"/>
      <c r="D15" s="41"/>
      <c r="E15" s="41"/>
      <c r="F15" s="43"/>
      <c r="G15" s="54"/>
      <c r="H15" s="43"/>
      <c r="I15" s="55"/>
    </row>
    <row r="16" spans="2:11" ht="27" thickBot="1">
      <c r="B16" s="56"/>
      <c r="C16" s="57" t="s">
        <v>31</v>
      </c>
      <c r="D16" s="57"/>
      <c r="E16" s="58"/>
      <c r="F16" s="59"/>
      <c r="G16" s="60"/>
      <c r="H16" s="59"/>
      <c r="I16" s="61">
        <f>+I12+I14</f>
        <v>0</v>
      </c>
    </row>
    <row r="17" spans="1:9" ht="20.25">
      <c r="B17" s="53"/>
      <c r="C17" s="41"/>
      <c r="D17" s="41"/>
      <c r="E17" s="41"/>
      <c r="F17" s="43"/>
      <c r="G17" s="54"/>
      <c r="H17" s="43"/>
      <c r="I17" s="55"/>
    </row>
    <row r="18" spans="1:9" ht="20.25">
      <c r="B18" s="62"/>
      <c r="C18" s="63" t="s">
        <v>33</v>
      </c>
      <c r="D18" s="63"/>
      <c r="E18" s="63"/>
      <c r="F18" s="63"/>
      <c r="G18" s="63"/>
      <c r="H18" s="63"/>
      <c r="I18" s="136"/>
    </row>
    <row r="19" spans="1:9" ht="20.25">
      <c r="B19" s="64"/>
      <c r="C19" s="63" t="s">
        <v>329</v>
      </c>
      <c r="D19" s="65"/>
      <c r="E19" s="66"/>
      <c r="F19" s="66"/>
      <c r="G19" s="66"/>
      <c r="H19" s="66"/>
      <c r="I19" s="136"/>
    </row>
    <row r="20" spans="1:9" ht="20.25">
      <c r="B20" s="62"/>
      <c r="C20" s="67" t="s">
        <v>326</v>
      </c>
      <c r="D20" s="67"/>
      <c r="E20" s="67"/>
      <c r="F20" s="67"/>
      <c r="G20" s="67"/>
      <c r="H20" s="67"/>
      <c r="I20" s="136">
        <f>+I18*0.748</f>
        <v>0</v>
      </c>
    </row>
    <row r="21" spans="1:9" ht="21" thickBot="1">
      <c r="B21" s="64"/>
      <c r="C21" s="67" t="s">
        <v>327</v>
      </c>
      <c r="D21" s="42"/>
      <c r="E21" s="42"/>
      <c r="F21" s="68"/>
      <c r="G21" s="69"/>
      <c r="H21" s="68"/>
      <c r="I21" s="136">
        <f>+I19*0.748</f>
        <v>0</v>
      </c>
    </row>
    <row r="22" spans="1:9" ht="16.5" thickBot="1">
      <c r="B22" s="70"/>
      <c r="C22" s="71"/>
      <c r="D22" s="71"/>
      <c r="E22" s="72"/>
      <c r="F22" s="71"/>
      <c r="G22" s="71"/>
      <c r="H22" s="71"/>
      <c r="I22" s="73"/>
    </row>
    <row r="23" spans="1:9" ht="27.75" thickTop="1" thickBot="1">
      <c r="B23" s="129"/>
      <c r="C23" s="130" t="s">
        <v>30</v>
      </c>
      <c r="D23" s="131"/>
      <c r="E23" s="132"/>
      <c r="F23" s="131"/>
      <c r="G23" s="131"/>
      <c r="H23" s="133"/>
      <c r="I23" s="134">
        <f>I16+I20+I21</f>
        <v>0</v>
      </c>
    </row>
    <row r="24" spans="1:9" ht="17.25" thickTop="1" thickBot="1">
      <c r="B24" s="74"/>
      <c r="C24" s="75"/>
      <c r="D24" s="75"/>
      <c r="E24" s="76"/>
      <c r="F24" s="75"/>
      <c r="G24" s="75"/>
      <c r="H24" s="75"/>
      <c r="I24" s="77"/>
    </row>
    <row r="25" spans="1:9">
      <c r="B25" s="78"/>
      <c r="C25" s="79"/>
      <c r="D25" s="79"/>
      <c r="E25" s="79"/>
      <c r="F25" s="79"/>
      <c r="G25" s="79"/>
      <c r="H25" s="79"/>
      <c r="I25" s="80"/>
    </row>
    <row r="26" spans="1:9" ht="20.25">
      <c r="B26" s="78"/>
      <c r="C26" s="79"/>
      <c r="D26" s="79"/>
      <c r="E26" s="81"/>
      <c r="F26" s="82"/>
      <c r="G26" s="83"/>
      <c r="H26" s="84" t="s">
        <v>11</v>
      </c>
      <c r="I26" s="85" t="s">
        <v>34</v>
      </c>
    </row>
    <row r="27" spans="1:9" ht="15.75" thickBot="1">
      <c r="B27" s="86"/>
      <c r="C27" s="87"/>
      <c r="D27" s="87"/>
      <c r="E27" s="87"/>
      <c r="F27" s="87"/>
      <c r="G27" s="87"/>
      <c r="H27" s="87"/>
      <c r="I27" s="88"/>
    </row>
    <row r="30" spans="1:9" ht="15.75">
      <c r="C30" s="89"/>
      <c r="D30" s="90"/>
      <c r="E30" s="91"/>
      <c r="F30" s="90"/>
      <c r="G30" s="91"/>
    </row>
    <row r="31" spans="1:9" ht="20.25" hidden="1">
      <c r="A31" s="92"/>
      <c r="B31" s="93" t="s">
        <v>12</v>
      </c>
      <c r="C31" s="93" t="s">
        <v>13</v>
      </c>
      <c r="D31" s="94"/>
      <c r="E31" s="95"/>
      <c r="F31" s="96"/>
      <c r="G31" s="97"/>
      <c r="H31" s="92"/>
      <c r="I31" s="98"/>
    </row>
    <row r="32" spans="1:9" ht="15.75" hidden="1">
      <c r="A32" s="92"/>
      <c r="B32" s="92"/>
      <c r="C32" s="99"/>
      <c r="D32" s="99"/>
      <c r="E32" s="95"/>
      <c r="F32" s="96"/>
      <c r="G32" s="97"/>
      <c r="H32" s="92"/>
      <c r="I32" s="98"/>
    </row>
    <row r="33" spans="1:9" hidden="1">
      <c r="A33" s="92"/>
      <c r="B33" s="92"/>
      <c r="C33" s="92"/>
      <c r="D33" s="92"/>
      <c r="E33" s="92"/>
      <c r="F33" s="92"/>
      <c r="G33" s="92"/>
      <c r="H33" s="92"/>
      <c r="I33" s="98"/>
    </row>
    <row r="34" spans="1:9" ht="16.5" hidden="1" thickBot="1">
      <c r="A34" s="92"/>
      <c r="B34" s="92"/>
      <c r="C34" s="100" t="s">
        <v>14</v>
      </c>
      <c r="D34" s="101"/>
      <c r="E34" s="102"/>
      <c r="F34" s="103" t="s">
        <v>15</v>
      </c>
      <c r="G34" s="104"/>
      <c r="H34" s="92"/>
      <c r="I34" s="98"/>
    </row>
    <row r="35" spans="1:9" ht="15.75" hidden="1">
      <c r="A35" s="92"/>
      <c r="B35" s="92"/>
      <c r="C35" s="105" t="s">
        <v>16</v>
      </c>
      <c r="D35" s="99" t="s">
        <v>17</v>
      </c>
      <c r="E35" s="106">
        <v>400</v>
      </c>
      <c r="F35" s="107">
        <v>400</v>
      </c>
      <c r="G35" s="108"/>
      <c r="H35" s="92"/>
      <c r="I35" s="98"/>
    </row>
    <row r="36" spans="1:9" ht="15.75" hidden="1">
      <c r="A36" s="92"/>
      <c r="B36" s="92"/>
      <c r="C36" s="105" t="s">
        <v>18</v>
      </c>
      <c r="D36" s="99" t="s">
        <v>17</v>
      </c>
      <c r="E36" s="106">
        <v>500</v>
      </c>
      <c r="F36" s="107">
        <v>200</v>
      </c>
      <c r="G36" s="108"/>
      <c r="H36" s="92"/>
      <c r="I36" s="98"/>
    </row>
    <row r="37" spans="1:9" ht="15.75" hidden="1">
      <c r="A37" s="92"/>
      <c r="B37" s="92"/>
      <c r="C37" s="105" t="s">
        <v>19</v>
      </c>
      <c r="D37" s="99" t="s">
        <v>17</v>
      </c>
      <c r="E37" s="109">
        <v>2640</v>
      </c>
      <c r="F37" s="107">
        <v>396</v>
      </c>
      <c r="G37" s="110"/>
      <c r="H37" s="92"/>
      <c r="I37" s="98"/>
    </row>
    <row r="38" spans="1:9" ht="16.5" hidden="1" thickBot="1">
      <c r="A38" s="92"/>
      <c r="B38" s="92"/>
      <c r="C38" s="111" t="s">
        <v>20</v>
      </c>
      <c r="D38" s="99" t="s">
        <v>17</v>
      </c>
      <c r="E38" s="106">
        <v>244</v>
      </c>
      <c r="F38" s="107">
        <v>48.8</v>
      </c>
      <c r="G38" s="112"/>
      <c r="H38" s="92"/>
      <c r="I38" s="98"/>
    </row>
    <row r="39" spans="1:9" ht="16.5" hidden="1" thickBot="1">
      <c r="A39" s="92"/>
      <c r="B39" s="92"/>
      <c r="C39" s="100" t="s">
        <v>21</v>
      </c>
      <c r="D39" s="113" t="s">
        <v>17</v>
      </c>
      <c r="E39" s="114">
        <v>3784</v>
      </c>
      <c r="F39" s="114">
        <v>1044.8</v>
      </c>
      <c r="G39" s="104"/>
      <c r="H39" s="92"/>
      <c r="I39" s="98"/>
    </row>
    <row r="40" spans="1:9" hidden="1">
      <c r="A40" s="92"/>
      <c r="B40" s="92"/>
      <c r="C40" s="115"/>
      <c r="D40" s="116"/>
      <c r="E40" s="117"/>
      <c r="F40" s="116"/>
      <c r="G40" s="118"/>
      <c r="H40" s="92"/>
      <c r="I40" s="98"/>
    </row>
    <row r="41" spans="1:9" ht="16.5" hidden="1" thickBot="1">
      <c r="A41" s="92"/>
      <c r="B41" s="92"/>
      <c r="C41" s="119" t="s">
        <v>22</v>
      </c>
      <c r="D41" s="120" t="s">
        <v>7</v>
      </c>
      <c r="E41" s="121">
        <v>21742.793338437979</v>
      </c>
      <c r="F41" s="120"/>
      <c r="G41" s="122"/>
      <c r="H41" s="92"/>
      <c r="I41" s="98"/>
    </row>
    <row r="42" spans="1:9" hidden="1">
      <c r="A42" s="92"/>
      <c r="B42" s="92"/>
      <c r="C42" s="92"/>
      <c r="D42" s="92"/>
      <c r="E42" s="92"/>
      <c r="F42" s="92"/>
      <c r="G42" s="92"/>
      <c r="H42" s="92"/>
      <c r="I42" s="98"/>
    </row>
    <row r="43" spans="1:9" hidden="1">
      <c r="A43" s="92"/>
      <c r="B43" s="92"/>
      <c r="C43" s="92"/>
      <c r="D43" s="92"/>
      <c r="E43" s="92"/>
      <c r="F43" s="92"/>
      <c r="G43" s="92"/>
      <c r="H43" s="92"/>
      <c r="I43" s="98"/>
    </row>
    <row r="44" spans="1:9" ht="20.25" hidden="1">
      <c r="A44" s="92"/>
      <c r="B44" s="93"/>
      <c r="C44" s="93"/>
      <c r="D44" s="94"/>
      <c r="E44" s="92"/>
      <c r="F44" s="92"/>
      <c r="G44" s="92"/>
      <c r="H44" s="92"/>
      <c r="I44" s="98"/>
    </row>
  </sheetData>
  <pageMargins left="0.70866141732283472" right="0.70866141732283472" top="0.74803149606299213" bottom="0.74803149606299213" header="0.31496062992125984" footer="0.31496062992125984"/>
  <pageSetup scale="47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64"/>
  <sheetViews>
    <sheetView tabSelected="1" zoomScale="56" zoomScaleNormal="56" workbookViewId="0">
      <selection activeCell="B244" sqref="B244"/>
    </sheetView>
  </sheetViews>
  <sheetFormatPr baseColWidth="10" defaultRowHeight="15"/>
  <cols>
    <col min="2" max="2" width="146.42578125" customWidth="1"/>
    <col min="3" max="3" width="12.85546875" customWidth="1"/>
    <col min="4" max="4" width="13" customWidth="1"/>
    <col min="5" max="5" width="17.140625" customWidth="1"/>
    <col min="6" max="6" width="14.140625" customWidth="1"/>
    <col min="7" max="7" width="28.140625" customWidth="1"/>
    <col min="8" max="8" width="31" customWidth="1"/>
    <col min="9" max="11" width="30.7109375" customWidth="1"/>
  </cols>
  <sheetData>
    <row r="1" spans="1:12" ht="15.75" thickBot="1">
      <c r="A1" s="137"/>
      <c r="B1" s="137"/>
      <c r="C1" s="137"/>
      <c r="D1" s="137"/>
      <c r="E1" s="137"/>
      <c r="F1" s="137"/>
      <c r="G1" s="137"/>
      <c r="H1" s="137"/>
      <c r="I1" s="138"/>
      <c r="J1" s="138"/>
      <c r="K1" s="138"/>
    </row>
    <row r="2" spans="1:12" ht="18">
      <c r="A2" s="139" t="s">
        <v>328</v>
      </c>
      <c r="B2" s="140"/>
      <c r="C2" s="141"/>
      <c r="D2" s="141"/>
      <c r="E2" s="142"/>
      <c r="F2" s="142"/>
      <c r="G2" s="142"/>
      <c r="H2" s="142"/>
      <c r="I2" s="143"/>
      <c r="J2" s="143"/>
      <c r="K2" s="144"/>
    </row>
    <row r="3" spans="1:12" ht="18">
      <c r="A3" s="151" t="s">
        <v>349</v>
      </c>
      <c r="B3" s="146"/>
      <c r="C3" s="147"/>
      <c r="D3" s="147"/>
      <c r="E3" s="148"/>
      <c r="F3" s="148"/>
      <c r="G3" s="148"/>
      <c r="H3" s="148"/>
      <c r="I3" s="149"/>
      <c r="J3" s="149"/>
      <c r="K3" s="150"/>
    </row>
    <row r="4" spans="1:12" ht="9.9499999999999993" customHeight="1" thickBot="1">
      <c r="A4" s="145"/>
      <c r="B4" s="146"/>
      <c r="C4" s="147"/>
      <c r="D4" s="147"/>
      <c r="E4" s="148"/>
      <c r="F4" s="148"/>
      <c r="G4" s="148"/>
      <c r="H4" s="148"/>
      <c r="I4" s="149"/>
      <c r="J4" s="149"/>
      <c r="K4" s="150"/>
    </row>
    <row r="5" spans="1:12" ht="18.75" thickBot="1">
      <c r="A5" s="151" t="s">
        <v>6</v>
      </c>
      <c r="B5" s="152"/>
      <c r="C5" s="153"/>
      <c r="D5" s="153"/>
      <c r="E5" s="154"/>
      <c r="F5" s="154"/>
      <c r="G5" s="154"/>
      <c r="H5" s="154"/>
      <c r="I5" s="267" t="s">
        <v>26</v>
      </c>
      <c r="J5" s="268"/>
      <c r="K5" s="269"/>
    </row>
    <row r="6" spans="1:12" ht="9.9499999999999993" customHeight="1" thickBot="1">
      <c r="A6" s="151"/>
      <c r="B6" s="152"/>
      <c r="C6" s="153"/>
      <c r="D6" s="153"/>
      <c r="E6" s="154"/>
      <c r="F6" s="154"/>
      <c r="G6" s="154"/>
      <c r="H6" s="154"/>
      <c r="I6" s="149"/>
      <c r="J6" s="149"/>
      <c r="K6" s="150"/>
    </row>
    <row r="7" spans="1:12" ht="18.75" thickBot="1">
      <c r="A7" s="155" t="s">
        <v>2</v>
      </c>
      <c r="B7" s="156"/>
      <c r="C7" s="157"/>
      <c r="D7" s="157"/>
      <c r="E7" s="158"/>
      <c r="F7" s="158"/>
      <c r="G7" s="158"/>
      <c r="H7" s="158"/>
      <c r="I7" s="270" t="s">
        <v>26</v>
      </c>
      <c r="J7" s="271"/>
      <c r="K7" s="272"/>
    </row>
    <row r="8" spans="1:12" ht="15.75" thickBot="1">
      <c r="A8" s="159"/>
      <c r="B8" s="160"/>
      <c r="C8" s="160"/>
      <c r="D8" s="160"/>
      <c r="E8" s="148"/>
      <c r="F8" s="148"/>
      <c r="G8" s="148"/>
      <c r="H8" s="148"/>
      <c r="I8" s="149"/>
      <c r="J8" s="149"/>
      <c r="K8" s="150"/>
    </row>
    <row r="9" spans="1:12" ht="55.5" customHeight="1" thickBot="1">
      <c r="A9" s="273" t="s">
        <v>46</v>
      </c>
      <c r="B9" s="274"/>
      <c r="C9" s="274"/>
      <c r="D9" s="212"/>
      <c r="E9" s="161" t="s">
        <v>3</v>
      </c>
      <c r="F9" s="161" t="s">
        <v>4</v>
      </c>
      <c r="G9" s="161" t="s">
        <v>23</v>
      </c>
      <c r="H9" s="161" t="s">
        <v>24</v>
      </c>
      <c r="I9" s="162" t="s">
        <v>5</v>
      </c>
      <c r="J9" s="275" t="s">
        <v>25</v>
      </c>
      <c r="K9" s="276"/>
    </row>
    <row r="10" spans="1:12" s="2" customFormat="1">
      <c r="A10" s="163"/>
      <c r="B10" s="164"/>
      <c r="C10" s="164"/>
      <c r="D10" s="164"/>
      <c r="E10" s="179"/>
      <c r="F10" s="179"/>
      <c r="G10" s="179"/>
      <c r="H10" s="179"/>
      <c r="I10" s="180"/>
      <c r="J10" s="180"/>
      <c r="K10" s="181"/>
    </row>
    <row r="11" spans="1:12" s="2" customFormat="1" ht="15.75" thickBot="1">
      <c r="A11" s="163"/>
      <c r="B11" s="164"/>
      <c r="C11" s="164"/>
      <c r="D11" s="164"/>
      <c r="E11" s="179"/>
      <c r="F11" s="179"/>
      <c r="G11" s="179"/>
      <c r="H11" s="179"/>
      <c r="I11" s="180"/>
      <c r="J11" s="180"/>
      <c r="K11" s="192"/>
      <c r="L11" s="193"/>
    </row>
    <row r="12" spans="1:12" ht="21" customHeight="1" thickBot="1">
      <c r="A12" s="165" t="s">
        <v>0</v>
      </c>
      <c r="B12" s="230" t="s">
        <v>325</v>
      </c>
      <c r="C12" s="227"/>
      <c r="D12" s="218"/>
      <c r="E12" s="168"/>
      <c r="F12" s="168"/>
      <c r="G12" s="168"/>
      <c r="H12" s="168"/>
      <c r="I12" s="169">
        <f>SUM(H14:H22)</f>
        <v>0</v>
      </c>
      <c r="J12" s="191"/>
      <c r="K12" s="182" t="e">
        <f>SUM(J14:J22)</f>
        <v>#DIV/0!</v>
      </c>
    </row>
    <row r="13" spans="1:12">
      <c r="A13" s="159"/>
      <c r="B13" s="171"/>
      <c r="C13" s="171"/>
      <c r="D13" s="171"/>
      <c r="E13" s="148"/>
      <c r="F13" s="148"/>
      <c r="G13" s="148"/>
      <c r="H13" s="148"/>
      <c r="I13" s="149"/>
      <c r="J13" s="149"/>
      <c r="K13" s="195"/>
      <c r="L13" s="194"/>
    </row>
    <row r="14" spans="1:12" ht="20.25">
      <c r="A14" s="214" t="s">
        <v>47</v>
      </c>
      <c r="B14" s="215" t="s">
        <v>41</v>
      </c>
      <c r="C14" s="172"/>
      <c r="D14" s="172"/>
      <c r="E14" s="154">
        <v>0</v>
      </c>
      <c r="F14" s="170" t="s">
        <v>27</v>
      </c>
      <c r="G14" s="208"/>
      <c r="H14" s="185">
        <f t="shared" ref="H14:H21" si="0">+E14*G14</f>
        <v>0</v>
      </c>
      <c r="I14" s="149"/>
      <c r="J14" s="207" t="e">
        <f t="shared" ref="J14:J21" si="1">+H14/$I$239</f>
        <v>#DIV/0!</v>
      </c>
      <c r="L14" s="194"/>
    </row>
    <row r="15" spans="1:12" ht="20.25">
      <c r="A15" s="214" t="s">
        <v>48</v>
      </c>
      <c r="B15" s="215" t="s">
        <v>42</v>
      </c>
      <c r="C15" s="172"/>
      <c r="D15" s="172"/>
      <c r="E15" s="154">
        <v>0</v>
      </c>
      <c r="F15" s="170" t="s">
        <v>27</v>
      </c>
      <c r="G15" s="209"/>
      <c r="H15" s="185">
        <f t="shared" si="0"/>
        <v>0</v>
      </c>
      <c r="I15" s="149"/>
      <c r="J15" s="207" t="e">
        <f t="shared" si="1"/>
        <v>#DIV/0!</v>
      </c>
      <c r="L15" s="194"/>
    </row>
    <row r="16" spans="1:12" ht="20.25">
      <c r="A16" s="214" t="s">
        <v>49</v>
      </c>
      <c r="B16" s="215" t="s">
        <v>50</v>
      </c>
      <c r="C16" s="172"/>
      <c r="D16" s="172"/>
      <c r="E16" s="154">
        <v>0</v>
      </c>
      <c r="F16" s="170" t="s">
        <v>29</v>
      </c>
      <c r="G16" s="209"/>
      <c r="H16" s="185">
        <f t="shared" si="0"/>
        <v>0</v>
      </c>
      <c r="I16" s="149"/>
      <c r="J16" s="207" t="e">
        <f t="shared" si="1"/>
        <v>#DIV/0!</v>
      </c>
      <c r="L16" s="194"/>
    </row>
    <row r="17" spans="1:12" ht="20.25">
      <c r="A17" s="214" t="s">
        <v>51</v>
      </c>
      <c r="B17" s="215" t="s">
        <v>52</v>
      </c>
      <c r="C17" s="172"/>
      <c r="D17" s="172"/>
      <c r="E17" s="154">
        <v>0</v>
      </c>
      <c r="F17" s="170" t="s">
        <v>27</v>
      </c>
      <c r="G17" s="209"/>
      <c r="H17" s="185">
        <f t="shared" si="0"/>
        <v>0</v>
      </c>
      <c r="I17" s="149"/>
      <c r="J17" s="207" t="e">
        <f t="shared" si="1"/>
        <v>#DIV/0!</v>
      </c>
      <c r="L17" s="194"/>
    </row>
    <row r="18" spans="1:12" ht="20.25">
      <c r="A18" s="214" t="s">
        <v>53</v>
      </c>
      <c r="B18" s="215" t="s">
        <v>54</v>
      </c>
      <c r="C18" s="172"/>
      <c r="D18" s="172"/>
      <c r="E18" s="154">
        <v>0</v>
      </c>
      <c r="F18" s="170" t="s">
        <v>27</v>
      </c>
      <c r="G18" s="209"/>
      <c r="H18" s="185">
        <f t="shared" si="0"/>
        <v>0</v>
      </c>
      <c r="I18" s="149"/>
      <c r="J18" s="207" t="e">
        <f t="shared" si="1"/>
        <v>#DIV/0!</v>
      </c>
      <c r="L18" s="194"/>
    </row>
    <row r="19" spans="1:12" ht="20.25">
      <c r="A19" s="214" t="s">
        <v>55</v>
      </c>
      <c r="B19" s="215" t="s">
        <v>56</v>
      </c>
      <c r="C19" s="172"/>
      <c r="D19" s="172"/>
      <c r="E19" s="154">
        <v>0</v>
      </c>
      <c r="F19" s="170" t="s">
        <v>35</v>
      </c>
      <c r="G19" s="208"/>
      <c r="H19" s="185">
        <f t="shared" si="0"/>
        <v>0</v>
      </c>
      <c r="I19" s="149"/>
      <c r="J19" s="207" t="e">
        <f t="shared" si="1"/>
        <v>#DIV/0!</v>
      </c>
      <c r="L19" s="194"/>
    </row>
    <row r="20" spans="1:12" ht="20.25">
      <c r="A20" s="214" t="s">
        <v>57</v>
      </c>
      <c r="B20" s="216" t="s">
        <v>58</v>
      </c>
      <c r="C20" s="172"/>
      <c r="D20" s="172"/>
      <c r="E20" s="154">
        <v>0</v>
      </c>
      <c r="F20" s="170" t="s">
        <v>27</v>
      </c>
      <c r="G20" s="208"/>
      <c r="H20" s="185">
        <f t="shared" si="0"/>
        <v>0</v>
      </c>
      <c r="I20" s="149"/>
      <c r="J20" s="207" t="e">
        <f t="shared" si="1"/>
        <v>#DIV/0!</v>
      </c>
      <c r="L20" s="194"/>
    </row>
    <row r="21" spans="1:12" ht="20.25">
      <c r="A21" s="214" t="s">
        <v>59</v>
      </c>
      <c r="B21" s="216" t="s">
        <v>60</v>
      </c>
      <c r="C21" s="172"/>
      <c r="D21" s="172"/>
      <c r="E21" s="154">
        <v>0</v>
      </c>
      <c r="F21" s="170" t="s">
        <v>27</v>
      </c>
      <c r="G21" s="209"/>
      <c r="H21" s="185">
        <f t="shared" si="0"/>
        <v>0</v>
      </c>
      <c r="I21" s="149"/>
      <c r="J21" s="207" t="e">
        <f t="shared" si="1"/>
        <v>#DIV/0!</v>
      </c>
      <c r="L21" s="194"/>
    </row>
    <row r="22" spans="1:12" s="2" customFormat="1" ht="15.75" thickBot="1">
      <c r="A22" s="173"/>
      <c r="B22" s="266"/>
      <c r="C22" s="266"/>
      <c r="D22" s="213"/>
      <c r="E22" s="179"/>
      <c r="F22" s="179"/>
      <c r="G22" s="179"/>
      <c r="H22" s="179"/>
      <c r="I22" s="180"/>
      <c r="J22" s="180"/>
      <c r="K22" s="196"/>
      <c r="L22" s="193"/>
    </row>
    <row r="23" spans="1:12" ht="21" customHeight="1" thickBot="1">
      <c r="A23" s="174" t="s">
        <v>1</v>
      </c>
      <c r="B23" s="230" t="s">
        <v>43</v>
      </c>
      <c r="C23" s="227"/>
      <c r="D23" s="218"/>
      <c r="E23" s="168"/>
      <c r="F23" s="168"/>
      <c r="G23" s="168"/>
      <c r="H23" s="168"/>
      <c r="I23" s="169">
        <f>SUM(H25:H29)</f>
        <v>0</v>
      </c>
      <c r="J23" s="191"/>
      <c r="K23" s="182" t="e">
        <f>SUM(J25:J29)</f>
        <v>#DIV/0!</v>
      </c>
    </row>
    <row r="24" spans="1:12">
      <c r="A24" s="159"/>
      <c r="B24" s="171"/>
      <c r="C24" s="171"/>
      <c r="D24" s="171"/>
      <c r="E24" s="148"/>
      <c r="F24" s="148"/>
      <c r="G24" s="148"/>
      <c r="H24" s="148"/>
      <c r="I24" s="149"/>
      <c r="J24" s="149"/>
      <c r="K24" s="195"/>
      <c r="L24" s="194"/>
    </row>
    <row r="25" spans="1:12" ht="20.25">
      <c r="A25" s="214" t="s">
        <v>61</v>
      </c>
      <c r="B25" s="215" t="s">
        <v>62</v>
      </c>
      <c r="C25" s="172"/>
      <c r="D25" s="172"/>
      <c r="E25" s="154">
        <v>0</v>
      </c>
      <c r="F25" s="170" t="s">
        <v>27</v>
      </c>
      <c r="G25" s="210"/>
      <c r="H25" s="185">
        <f t="shared" ref="H25:H27" si="2">+E25*G25</f>
        <v>0</v>
      </c>
      <c r="I25" s="149"/>
      <c r="J25" s="207" t="e">
        <f>+H25/$I$239</f>
        <v>#DIV/0!</v>
      </c>
      <c r="L25" s="194"/>
    </row>
    <row r="26" spans="1:12" ht="20.25">
      <c r="A26" s="214" t="s">
        <v>63</v>
      </c>
      <c r="B26" s="215" t="s">
        <v>64</v>
      </c>
      <c r="C26" s="172"/>
      <c r="D26" s="172"/>
      <c r="E26" s="154">
        <v>0</v>
      </c>
      <c r="F26" s="170" t="s">
        <v>27</v>
      </c>
      <c r="G26" s="208"/>
      <c r="H26" s="185">
        <f t="shared" si="2"/>
        <v>0</v>
      </c>
      <c r="I26" s="149"/>
      <c r="J26" s="207" t="e">
        <f>+H26/$I$239</f>
        <v>#DIV/0!</v>
      </c>
      <c r="L26" s="194"/>
    </row>
    <row r="27" spans="1:12" ht="20.25">
      <c r="A27" s="214" t="s">
        <v>65</v>
      </c>
      <c r="B27" s="215" t="s">
        <v>66</v>
      </c>
      <c r="C27" s="172"/>
      <c r="D27" s="172"/>
      <c r="E27" s="154">
        <v>0</v>
      </c>
      <c r="F27" s="170" t="s">
        <v>27</v>
      </c>
      <c r="G27" s="210"/>
      <c r="H27" s="185">
        <f t="shared" si="2"/>
        <v>0</v>
      </c>
      <c r="I27" s="149"/>
      <c r="J27" s="207" t="e">
        <f>+H27/$I$239</f>
        <v>#DIV/0!</v>
      </c>
      <c r="L27" s="194"/>
    </row>
    <row r="28" spans="1:12" ht="20.25">
      <c r="A28" s="214" t="s">
        <v>67</v>
      </c>
      <c r="B28" s="215" t="s">
        <v>68</v>
      </c>
      <c r="C28" s="172"/>
      <c r="D28" s="172"/>
      <c r="E28" s="154">
        <v>0</v>
      </c>
      <c r="F28" s="170" t="s">
        <v>27</v>
      </c>
      <c r="G28" s="210"/>
      <c r="H28" s="185">
        <f t="shared" ref="H28" si="3">+E28*G28</f>
        <v>0</v>
      </c>
      <c r="I28" s="149"/>
      <c r="J28" s="207" t="e">
        <f>+H28/$I$239</f>
        <v>#DIV/0!</v>
      </c>
      <c r="L28" s="194"/>
    </row>
    <row r="29" spans="1:12" s="2" customFormat="1" ht="16.5" thickBot="1">
      <c r="A29" s="217"/>
      <c r="B29" s="215"/>
      <c r="C29" s="213"/>
      <c r="D29" s="213"/>
      <c r="E29" s="179"/>
      <c r="F29" s="179"/>
      <c r="G29" s="179"/>
      <c r="H29" s="179"/>
      <c r="I29" s="180"/>
      <c r="J29" s="180"/>
      <c r="K29" s="196"/>
      <c r="L29" s="193"/>
    </row>
    <row r="30" spans="1:12" ht="21" thickBot="1">
      <c r="A30" s="165">
        <v>3</v>
      </c>
      <c r="B30" s="229" t="s">
        <v>324</v>
      </c>
      <c r="C30" s="227"/>
      <c r="D30" s="218"/>
      <c r="E30" s="168"/>
      <c r="F30" s="168"/>
      <c r="G30" s="168"/>
      <c r="H30" s="168"/>
      <c r="I30" s="169">
        <f>SUM(H32:H46)</f>
        <v>0</v>
      </c>
      <c r="J30" s="191"/>
      <c r="K30" s="182" t="e">
        <f>SUM(J32:J46)</f>
        <v>#DIV/0!</v>
      </c>
    </row>
    <row r="31" spans="1:12">
      <c r="A31" s="175"/>
      <c r="B31" s="171"/>
      <c r="C31" s="176"/>
      <c r="D31" s="176"/>
      <c r="E31" s="148"/>
      <c r="F31" s="148"/>
      <c r="G31" s="148"/>
      <c r="H31" s="148"/>
      <c r="I31" s="149"/>
      <c r="J31" s="149"/>
      <c r="K31" s="197"/>
      <c r="L31" s="194"/>
    </row>
    <row r="32" spans="1:12" ht="20.25">
      <c r="A32" s="219" t="s">
        <v>69</v>
      </c>
      <c r="B32" s="216" t="s">
        <v>70</v>
      </c>
      <c r="C32" s="172"/>
      <c r="D32" s="172"/>
      <c r="E32" s="154">
        <v>0</v>
      </c>
      <c r="F32" s="170" t="s">
        <v>36</v>
      </c>
      <c r="G32" s="208"/>
      <c r="H32" s="185">
        <f t="shared" ref="H32" si="4">+E32*G32</f>
        <v>0</v>
      </c>
      <c r="I32" s="149"/>
      <c r="J32" s="207" t="e">
        <f t="shared" ref="J32:J45" si="5">+H32/$I$239</f>
        <v>#DIV/0!</v>
      </c>
      <c r="L32" s="219"/>
    </row>
    <row r="33" spans="1:20" ht="20.25">
      <c r="A33" s="219" t="s">
        <v>71</v>
      </c>
      <c r="B33" s="216" t="s">
        <v>72</v>
      </c>
      <c r="C33" s="172"/>
      <c r="D33" s="172"/>
      <c r="E33" s="154">
        <v>0</v>
      </c>
      <c r="F33" s="170" t="s">
        <v>36</v>
      </c>
      <c r="G33" s="208"/>
      <c r="H33" s="185">
        <f t="shared" ref="H33:H45" si="6">+E33*G33</f>
        <v>0</v>
      </c>
      <c r="I33" s="149"/>
      <c r="J33" s="207" t="e">
        <f t="shared" si="5"/>
        <v>#DIV/0!</v>
      </c>
      <c r="L33" s="219"/>
    </row>
    <row r="34" spans="1:20" ht="20.25">
      <c r="A34" s="219" t="s">
        <v>73</v>
      </c>
      <c r="B34" s="216" t="s">
        <v>74</v>
      </c>
      <c r="C34" s="172"/>
      <c r="D34" s="172"/>
      <c r="E34" s="154">
        <v>0</v>
      </c>
      <c r="F34" s="170" t="s">
        <v>36</v>
      </c>
      <c r="G34" s="208"/>
      <c r="H34" s="185">
        <f t="shared" si="6"/>
        <v>0</v>
      </c>
      <c r="I34" s="149"/>
      <c r="J34" s="207" t="e">
        <f t="shared" si="5"/>
        <v>#DIV/0!</v>
      </c>
      <c r="L34" s="219"/>
    </row>
    <row r="35" spans="1:20" ht="20.25">
      <c r="A35" s="219" t="s">
        <v>75</v>
      </c>
      <c r="B35" s="216" t="s">
        <v>76</v>
      </c>
      <c r="C35" s="172"/>
      <c r="D35" s="172"/>
      <c r="E35" s="154">
        <v>0</v>
      </c>
      <c r="F35" s="170" t="s">
        <v>36</v>
      </c>
      <c r="G35" s="208"/>
      <c r="H35" s="185">
        <f t="shared" si="6"/>
        <v>0</v>
      </c>
      <c r="I35" s="149"/>
      <c r="J35" s="207" t="e">
        <f t="shared" si="5"/>
        <v>#DIV/0!</v>
      </c>
      <c r="L35" s="219"/>
    </row>
    <row r="36" spans="1:20" ht="20.25">
      <c r="A36" s="219" t="s">
        <v>77</v>
      </c>
      <c r="B36" s="216" t="s">
        <v>78</v>
      </c>
      <c r="C36" s="172"/>
      <c r="D36" s="172"/>
      <c r="E36" s="154">
        <v>0</v>
      </c>
      <c r="F36" s="170" t="s">
        <v>36</v>
      </c>
      <c r="G36" s="208"/>
      <c r="H36" s="185">
        <f t="shared" si="6"/>
        <v>0</v>
      </c>
      <c r="I36" s="149"/>
      <c r="J36" s="207" t="e">
        <f t="shared" si="5"/>
        <v>#DIV/0!</v>
      </c>
      <c r="L36" s="219"/>
    </row>
    <row r="37" spans="1:20" ht="20.25">
      <c r="A37" s="219" t="s">
        <v>79</v>
      </c>
      <c r="B37" s="216" t="s">
        <v>80</v>
      </c>
      <c r="C37" s="172"/>
      <c r="D37" s="172"/>
      <c r="E37" s="154">
        <v>0</v>
      </c>
      <c r="F37" s="170" t="s">
        <v>36</v>
      </c>
      <c r="G37" s="208"/>
      <c r="H37" s="185">
        <f t="shared" si="6"/>
        <v>0</v>
      </c>
      <c r="I37" s="149"/>
      <c r="J37" s="207" t="e">
        <f t="shared" si="5"/>
        <v>#DIV/0!</v>
      </c>
      <c r="L37" s="219"/>
    </row>
    <row r="38" spans="1:20" ht="20.25">
      <c r="A38" s="219" t="s">
        <v>81</v>
      </c>
      <c r="B38" s="216" t="s">
        <v>82</v>
      </c>
      <c r="C38" s="172"/>
      <c r="D38" s="172"/>
      <c r="E38" s="154">
        <v>0</v>
      </c>
      <c r="F38" s="170" t="s">
        <v>27</v>
      </c>
      <c r="G38" s="208"/>
      <c r="H38" s="185">
        <f t="shared" si="6"/>
        <v>0</v>
      </c>
      <c r="I38" s="149"/>
      <c r="J38" s="207" t="e">
        <f t="shared" si="5"/>
        <v>#DIV/0!</v>
      </c>
      <c r="L38" s="219"/>
    </row>
    <row r="39" spans="1:20" ht="20.25">
      <c r="A39" s="219" t="s">
        <v>83</v>
      </c>
      <c r="B39" s="216" t="s">
        <v>84</v>
      </c>
      <c r="C39" s="172"/>
      <c r="D39" s="172"/>
      <c r="E39" s="154">
        <v>0</v>
      </c>
      <c r="F39" s="170" t="s">
        <v>36</v>
      </c>
      <c r="G39" s="208"/>
      <c r="H39" s="185">
        <f t="shared" si="6"/>
        <v>0</v>
      </c>
      <c r="I39" s="149"/>
      <c r="J39" s="207" t="e">
        <f t="shared" si="5"/>
        <v>#DIV/0!</v>
      </c>
      <c r="L39" s="219"/>
    </row>
    <row r="40" spans="1:20" ht="20.25" customHeight="1">
      <c r="A40" s="219" t="s">
        <v>85</v>
      </c>
      <c r="B40" s="216" t="s">
        <v>86</v>
      </c>
      <c r="C40" s="172"/>
      <c r="D40" s="172"/>
      <c r="E40" s="154">
        <v>0</v>
      </c>
      <c r="F40" s="170" t="s">
        <v>36</v>
      </c>
      <c r="G40" s="208"/>
      <c r="H40" s="185">
        <f t="shared" si="6"/>
        <v>0</v>
      </c>
      <c r="I40" s="149"/>
      <c r="J40" s="207" t="e">
        <f t="shared" si="5"/>
        <v>#DIV/0!</v>
      </c>
      <c r="L40" s="219"/>
    </row>
    <row r="41" spans="1:20" ht="20.25">
      <c r="A41" s="219" t="s">
        <v>87</v>
      </c>
      <c r="B41" s="216" t="s">
        <v>88</v>
      </c>
      <c r="C41" s="172"/>
      <c r="D41" s="172"/>
      <c r="E41" s="154">
        <v>0</v>
      </c>
      <c r="F41" s="170" t="s">
        <v>36</v>
      </c>
      <c r="G41" s="208"/>
      <c r="H41" s="185">
        <f t="shared" si="6"/>
        <v>0</v>
      </c>
      <c r="I41" s="149"/>
      <c r="J41" s="207" t="e">
        <f t="shared" si="5"/>
        <v>#DIV/0!</v>
      </c>
      <c r="L41" s="219"/>
    </row>
    <row r="42" spans="1:20" ht="20.25">
      <c r="A42" s="219" t="s">
        <v>89</v>
      </c>
      <c r="B42" s="216" t="s">
        <v>90</v>
      </c>
      <c r="C42" s="172"/>
      <c r="D42" s="172"/>
      <c r="E42" s="154">
        <v>0</v>
      </c>
      <c r="F42" s="170" t="s">
        <v>36</v>
      </c>
      <c r="G42" s="210"/>
      <c r="H42" s="185">
        <f t="shared" si="6"/>
        <v>0</v>
      </c>
      <c r="I42" s="149"/>
      <c r="J42" s="207" t="e">
        <f t="shared" si="5"/>
        <v>#DIV/0!</v>
      </c>
      <c r="L42" s="219"/>
    </row>
    <row r="43" spans="1:20" ht="20.25">
      <c r="A43" s="219" t="s">
        <v>91</v>
      </c>
      <c r="B43" s="216" t="s">
        <v>92</v>
      </c>
      <c r="C43" s="172"/>
      <c r="D43" s="172"/>
      <c r="E43" s="154">
        <v>0</v>
      </c>
      <c r="F43" s="170" t="s">
        <v>36</v>
      </c>
      <c r="G43" s="208"/>
      <c r="H43" s="185">
        <f t="shared" si="6"/>
        <v>0</v>
      </c>
      <c r="I43" s="149"/>
      <c r="J43" s="207" t="e">
        <f t="shared" si="5"/>
        <v>#DIV/0!</v>
      </c>
      <c r="L43" s="219"/>
    </row>
    <row r="44" spans="1:20" ht="20.25">
      <c r="A44" s="219" t="s">
        <v>93</v>
      </c>
      <c r="B44" s="216" t="s">
        <v>94</v>
      </c>
      <c r="C44" s="172"/>
      <c r="D44" s="172"/>
      <c r="E44" s="154">
        <v>0</v>
      </c>
      <c r="F44" s="170" t="s">
        <v>27</v>
      </c>
      <c r="G44" s="208"/>
      <c r="H44" s="185">
        <f t="shared" si="6"/>
        <v>0</v>
      </c>
      <c r="I44" s="149"/>
      <c r="J44" s="207" t="e">
        <f t="shared" si="5"/>
        <v>#DIV/0!</v>
      </c>
      <c r="L44" s="219"/>
    </row>
    <row r="45" spans="1:20" ht="20.25">
      <c r="A45" s="219" t="s">
        <v>95</v>
      </c>
      <c r="B45" s="216" t="s">
        <v>96</v>
      </c>
      <c r="C45" s="172"/>
      <c r="D45" s="172"/>
      <c r="E45" s="154">
        <v>0</v>
      </c>
      <c r="F45" s="170" t="s">
        <v>27</v>
      </c>
      <c r="G45" s="208"/>
      <c r="H45" s="185">
        <f t="shared" si="6"/>
        <v>0</v>
      </c>
      <c r="I45" s="149"/>
      <c r="J45" s="207" t="e">
        <f t="shared" si="5"/>
        <v>#DIV/0!</v>
      </c>
      <c r="L45" s="219"/>
    </row>
    <row r="46" spans="1:20" s="2" customFormat="1" ht="15.75" thickBot="1">
      <c r="A46" s="173"/>
      <c r="B46" s="266"/>
      <c r="C46" s="266"/>
      <c r="D46" s="213"/>
      <c r="E46" s="179"/>
      <c r="F46" s="179"/>
      <c r="G46" s="179"/>
      <c r="H46" s="179"/>
      <c r="I46" s="180"/>
      <c r="J46" s="180"/>
      <c r="K46" s="180"/>
      <c r="L46" s="193"/>
    </row>
    <row r="47" spans="1:20" ht="21" thickBot="1">
      <c r="A47" s="190">
        <v>4</v>
      </c>
      <c r="B47" s="229" t="s">
        <v>323</v>
      </c>
      <c r="C47" s="227"/>
      <c r="D47" s="218"/>
      <c r="E47" s="168"/>
      <c r="F47" s="168"/>
      <c r="G47" s="168"/>
      <c r="H47" s="168"/>
      <c r="I47" s="169">
        <f>SUM(H49:H57)</f>
        <v>0</v>
      </c>
      <c r="J47" s="191"/>
      <c r="K47" s="182" t="e">
        <f>SUM(J49:J57)</f>
        <v>#DIV/0!</v>
      </c>
      <c r="N47" s="194"/>
      <c r="O47" s="194"/>
      <c r="P47" s="194"/>
      <c r="Q47" s="194"/>
      <c r="R47" s="194"/>
      <c r="S47" s="194"/>
      <c r="T47" s="194"/>
    </row>
    <row r="48" spans="1:20" ht="15.75">
      <c r="A48" s="175"/>
      <c r="B48" s="171"/>
      <c r="C48" s="176"/>
      <c r="D48" s="176"/>
      <c r="E48" s="148"/>
      <c r="F48" s="148"/>
      <c r="G48" s="148"/>
      <c r="H48" s="148"/>
      <c r="I48" s="149"/>
      <c r="J48" s="149"/>
      <c r="K48" s="197"/>
      <c r="L48" s="194"/>
      <c r="N48" s="219"/>
      <c r="O48" s="216"/>
      <c r="P48" s="194"/>
      <c r="Q48" s="194"/>
      <c r="R48" s="194"/>
      <c r="S48" s="194"/>
      <c r="T48" s="194"/>
    </row>
    <row r="49" spans="1:20" ht="15.75">
      <c r="A49" s="219" t="s">
        <v>97</v>
      </c>
      <c r="B49" s="216" t="s">
        <v>98</v>
      </c>
      <c r="C49" s="216"/>
      <c r="D49" s="215"/>
      <c r="E49" s="215"/>
      <c r="F49" s="170" t="s">
        <v>28</v>
      </c>
      <c r="G49" s="154"/>
      <c r="H49" s="185">
        <f>+E49*G49</f>
        <v>0</v>
      </c>
      <c r="I49" s="149"/>
      <c r="J49" s="207" t="e">
        <f>+H49/$I$239</f>
        <v>#DIV/0!</v>
      </c>
      <c r="L49" s="194"/>
      <c r="N49" s="219"/>
      <c r="O49" s="216"/>
      <c r="P49" s="194"/>
      <c r="Q49" s="194"/>
      <c r="R49" s="194"/>
      <c r="S49" s="194"/>
      <c r="T49" s="194"/>
    </row>
    <row r="50" spans="1:20" ht="15.75">
      <c r="A50" s="219" t="s">
        <v>99</v>
      </c>
      <c r="B50" s="216" t="s">
        <v>330</v>
      </c>
      <c r="C50" s="216"/>
      <c r="D50" s="216"/>
      <c r="E50" s="216"/>
      <c r="F50" s="170" t="s">
        <v>28</v>
      </c>
      <c r="G50" s="154"/>
      <c r="H50" s="185">
        <f>+E50*G50</f>
        <v>0</v>
      </c>
      <c r="I50" s="149"/>
      <c r="J50" s="207" t="e">
        <f>+H50/$I$239</f>
        <v>#DIV/0!</v>
      </c>
      <c r="L50" s="194"/>
      <c r="N50" s="219"/>
      <c r="O50" s="216"/>
      <c r="P50" s="194"/>
      <c r="Q50" s="194"/>
      <c r="R50" s="194"/>
      <c r="S50" s="194"/>
      <c r="T50" s="194"/>
    </row>
    <row r="51" spans="1:20" ht="15.75">
      <c r="A51" s="219" t="s">
        <v>100</v>
      </c>
      <c r="B51" s="216" t="s">
        <v>354</v>
      </c>
      <c r="C51" s="216"/>
      <c r="D51" s="216"/>
      <c r="E51" s="216"/>
      <c r="F51" s="170" t="s">
        <v>28</v>
      </c>
      <c r="G51" s="154"/>
      <c r="H51" s="185">
        <f>+E51*G51</f>
        <v>0</v>
      </c>
      <c r="I51" s="149"/>
      <c r="J51" s="207" t="e">
        <f>+H51/$I$239</f>
        <v>#DIV/0!</v>
      </c>
      <c r="L51" s="194"/>
      <c r="N51" s="219"/>
      <c r="O51" s="216"/>
      <c r="P51" s="194"/>
      <c r="Q51" s="194"/>
      <c r="R51" s="194"/>
      <c r="S51" s="194"/>
      <c r="T51" s="194"/>
    </row>
    <row r="52" spans="1:20" ht="15.75">
      <c r="A52" s="219" t="s">
        <v>101</v>
      </c>
      <c r="B52" s="216" t="s">
        <v>350</v>
      </c>
      <c r="C52" s="216"/>
      <c r="D52" s="216"/>
      <c r="E52" s="216"/>
      <c r="F52" s="170" t="s">
        <v>28</v>
      </c>
      <c r="G52" s="154"/>
      <c r="H52" s="185">
        <f t="shared" ref="H52:H56" si="7">+E52*G52</f>
        <v>0</v>
      </c>
      <c r="I52" s="149"/>
      <c r="J52" s="207" t="e">
        <f>+H52/$I$239</f>
        <v>#DIV/0!</v>
      </c>
      <c r="L52" s="194"/>
      <c r="N52" s="219"/>
      <c r="O52" s="216"/>
      <c r="P52" s="194"/>
      <c r="Q52" s="194"/>
      <c r="R52" s="194"/>
      <c r="S52" s="194"/>
      <c r="T52" s="194"/>
    </row>
    <row r="53" spans="1:20" ht="15.75">
      <c r="A53" s="219" t="s">
        <v>102</v>
      </c>
      <c r="B53" s="216" t="s">
        <v>103</v>
      </c>
      <c r="C53" s="216"/>
      <c r="D53" s="215"/>
      <c r="E53" s="215"/>
      <c r="F53" s="170" t="s">
        <v>28</v>
      </c>
      <c r="G53" s="154"/>
      <c r="H53" s="185">
        <f t="shared" si="7"/>
        <v>0</v>
      </c>
      <c r="I53" s="149"/>
      <c r="J53" s="207" t="e">
        <f>+H53/$I$239</f>
        <v>#DIV/0!</v>
      </c>
      <c r="L53" s="194"/>
      <c r="N53" s="219"/>
      <c r="O53" s="216"/>
      <c r="P53" s="194"/>
      <c r="Q53" s="194"/>
      <c r="R53" s="194"/>
      <c r="S53" s="194"/>
      <c r="T53" s="194"/>
    </row>
    <row r="54" spans="1:20" ht="15.75">
      <c r="A54" s="219" t="s">
        <v>104</v>
      </c>
      <c r="B54" s="216" t="s">
        <v>105</v>
      </c>
      <c r="C54" s="216"/>
      <c r="D54" s="215"/>
      <c r="E54" s="215"/>
      <c r="F54" s="170" t="s">
        <v>28</v>
      </c>
      <c r="G54" s="154"/>
      <c r="H54" s="185">
        <f t="shared" si="7"/>
        <v>0</v>
      </c>
      <c r="I54" s="149"/>
      <c r="J54" s="207" t="e">
        <f>+H54/$I$239</f>
        <v>#DIV/0!</v>
      </c>
      <c r="L54" s="194"/>
      <c r="N54" s="219"/>
      <c r="O54" s="216"/>
      <c r="P54" s="194"/>
      <c r="Q54" s="194"/>
      <c r="R54" s="194"/>
      <c r="S54" s="194"/>
      <c r="T54" s="194"/>
    </row>
    <row r="55" spans="1:20" ht="15.75">
      <c r="A55" s="219" t="s">
        <v>106</v>
      </c>
      <c r="B55" s="254" t="s">
        <v>331</v>
      </c>
      <c r="C55" s="255"/>
      <c r="D55" s="255"/>
      <c r="E55" s="216"/>
      <c r="F55" s="170" t="s">
        <v>28</v>
      </c>
      <c r="G55" s="154"/>
      <c r="H55" s="185">
        <f t="shared" si="7"/>
        <v>0</v>
      </c>
      <c r="I55" s="149"/>
      <c r="J55" s="207" t="e">
        <f>+H55/$I$239</f>
        <v>#DIV/0!</v>
      </c>
      <c r="L55" s="194"/>
      <c r="N55" s="219"/>
      <c r="O55" s="216"/>
      <c r="P55" s="194"/>
      <c r="Q55" s="194"/>
      <c r="R55" s="194"/>
      <c r="S55" s="194"/>
      <c r="T55" s="194"/>
    </row>
    <row r="56" spans="1:20" ht="15.75">
      <c r="A56" s="219" t="s">
        <v>107</v>
      </c>
      <c r="B56" s="216" t="s">
        <v>351</v>
      </c>
      <c r="C56" s="216"/>
      <c r="D56" s="215"/>
      <c r="E56" s="215"/>
      <c r="F56" s="170" t="s">
        <v>28</v>
      </c>
      <c r="G56" s="154"/>
      <c r="H56" s="185">
        <f t="shared" si="7"/>
        <v>0</v>
      </c>
      <c r="I56" s="149"/>
      <c r="J56" s="207" t="e">
        <f>+H56/$I$239</f>
        <v>#DIV/0!</v>
      </c>
      <c r="L56" s="194"/>
      <c r="N56" s="219"/>
      <c r="O56" s="216"/>
      <c r="P56" s="194"/>
      <c r="Q56" s="194"/>
      <c r="R56" s="194"/>
      <c r="S56" s="194"/>
      <c r="T56" s="194"/>
    </row>
    <row r="57" spans="1:20" ht="16.5" thickBot="1">
      <c r="A57" s="173"/>
      <c r="B57" s="266"/>
      <c r="C57" s="266"/>
      <c r="D57" s="213"/>
      <c r="E57" s="179"/>
      <c r="F57" s="179"/>
      <c r="G57" s="179"/>
      <c r="H57" s="179"/>
      <c r="I57" s="180"/>
      <c r="J57" s="180"/>
      <c r="K57" s="198"/>
      <c r="L57" s="194"/>
      <c r="N57" s="219"/>
      <c r="O57" s="216"/>
      <c r="P57" s="194"/>
      <c r="Q57" s="194"/>
      <c r="R57" s="194"/>
      <c r="S57" s="194"/>
      <c r="T57" s="194"/>
    </row>
    <row r="58" spans="1:20" ht="21" thickBot="1">
      <c r="A58" s="174">
        <v>5</v>
      </c>
      <c r="B58" s="230" t="s">
        <v>322</v>
      </c>
      <c r="C58" s="227"/>
      <c r="D58" s="218"/>
      <c r="E58" s="168"/>
      <c r="F58" s="168"/>
      <c r="G58" s="168"/>
      <c r="H58" s="168"/>
      <c r="I58" s="169">
        <f>SUM(H60:H65)</f>
        <v>0</v>
      </c>
      <c r="J58" s="191"/>
      <c r="K58" s="182" t="e">
        <f>SUM(J60:J65)</f>
        <v>#DIV/0!</v>
      </c>
      <c r="N58" s="219"/>
      <c r="O58" s="216"/>
      <c r="P58" s="194"/>
      <c r="Q58" s="194"/>
      <c r="R58" s="194"/>
      <c r="S58" s="194"/>
      <c r="T58" s="194"/>
    </row>
    <row r="59" spans="1:20" ht="15.75">
      <c r="A59" s="175"/>
      <c r="B59" s="171"/>
      <c r="C59" s="176"/>
      <c r="D59" s="176"/>
      <c r="E59" s="148"/>
      <c r="F59" s="148"/>
      <c r="G59" s="148"/>
      <c r="H59" s="148"/>
      <c r="I59" s="149"/>
      <c r="J59" s="149"/>
      <c r="K59" s="197"/>
      <c r="L59" s="194"/>
      <c r="N59" s="219"/>
      <c r="O59" s="216"/>
      <c r="P59" s="194"/>
      <c r="Q59" s="194"/>
      <c r="R59" s="194"/>
      <c r="S59" s="194"/>
      <c r="T59" s="194"/>
    </row>
    <row r="60" spans="1:20" s="2" customFormat="1" ht="15.75">
      <c r="A60" s="219" t="s">
        <v>108</v>
      </c>
      <c r="B60" s="216" t="s">
        <v>109</v>
      </c>
      <c r="C60" s="172"/>
      <c r="D60" s="172"/>
      <c r="E60" s="154">
        <v>0</v>
      </c>
      <c r="F60" s="170" t="s">
        <v>28</v>
      </c>
      <c r="G60" s="154"/>
      <c r="H60" s="185">
        <f t="shared" ref="H60:H64" si="8">+E60*G60</f>
        <v>0</v>
      </c>
      <c r="I60" s="149"/>
      <c r="J60" s="207" t="e">
        <f>+H60/$I$239</f>
        <v>#DIV/0!</v>
      </c>
      <c r="L60" s="193"/>
      <c r="N60" s="219"/>
      <c r="O60" s="216"/>
      <c r="P60" s="193"/>
      <c r="Q60" s="193"/>
      <c r="R60" s="193"/>
      <c r="S60" s="193"/>
      <c r="T60" s="193"/>
    </row>
    <row r="61" spans="1:20" s="2" customFormat="1" ht="15.75">
      <c r="A61" s="219" t="s">
        <v>110</v>
      </c>
      <c r="B61" s="216" t="s">
        <v>111</v>
      </c>
      <c r="C61" s="172"/>
      <c r="D61" s="172"/>
      <c r="E61" s="154">
        <v>0</v>
      </c>
      <c r="F61" s="170" t="s">
        <v>28</v>
      </c>
      <c r="G61" s="154"/>
      <c r="H61" s="185">
        <f t="shared" si="8"/>
        <v>0</v>
      </c>
      <c r="I61" s="149"/>
      <c r="J61" s="207" t="e">
        <f t="shared" ref="J61:J63" si="9">+H61/$I$239</f>
        <v>#DIV/0!</v>
      </c>
      <c r="L61" s="193"/>
      <c r="N61" s="219"/>
      <c r="O61" s="216"/>
      <c r="P61" s="193"/>
      <c r="Q61" s="193"/>
      <c r="R61" s="193"/>
      <c r="S61" s="193"/>
      <c r="T61" s="193"/>
    </row>
    <row r="62" spans="1:20" s="2" customFormat="1" ht="15.75">
      <c r="A62" s="219" t="s">
        <v>112</v>
      </c>
      <c r="B62" s="216" t="s">
        <v>353</v>
      </c>
      <c r="C62" s="172"/>
      <c r="D62" s="172"/>
      <c r="E62" s="154">
        <v>0</v>
      </c>
      <c r="F62" s="170" t="s">
        <v>28</v>
      </c>
      <c r="G62" s="154"/>
      <c r="H62" s="185">
        <f t="shared" si="8"/>
        <v>0</v>
      </c>
      <c r="I62" s="149"/>
      <c r="J62" s="207" t="e">
        <f t="shared" si="9"/>
        <v>#DIV/0!</v>
      </c>
      <c r="L62" s="193"/>
      <c r="N62" s="219"/>
      <c r="O62" s="216"/>
      <c r="P62" s="193"/>
      <c r="Q62" s="193"/>
      <c r="R62" s="193"/>
      <c r="S62" s="193"/>
      <c r="T62" s="193"/>
    </row>
    <row r="63" spans="1:20" s="2" customFormat="1" ht="15.75">
      <c r="A63" s="219" t="s">
        <v>113</v>
      </c>
      <c r="B63" s="216" t="s">
        <v>352</v>
      </c>
      <c r="C63" s="172"/>
      <c r="D63" s="172"/>
      <c r="E63" s="154">
        <v>0</v>
      </c>
      <c r="F63" s="170" t="s">
        <v>28</v>
      </c>
      <c r="G63" s="154"/>
      <c r="H63" s="185">
        <f t="shared" si="8"/>
        <v>0</v>
      </c>
      <c r="I63" s="149"/>
      <c r="J63" s="207" t="e">
        <f t="shared" si="9"/>
        <v>#DIV/0!</v>
      </c>
      <c r="L63" s="193"/>
      <c r="N63" s="219"/>
      <c r="O63" s="216"/>
      <c r="P63" s="193"/>
      <c r="Q63" s="193"/>
      <c r="R63" s="193"/>
      <c r="S63" s="193"/>
      <c r="T63" s="193"/>
    </row>
    <row r="64" spans="1:20" ht="15.75">
      <c r="A64" s="219" t="s">
        <v>114</v>
      </c>
      <c r="B64" s="216" t="s">
        <v>355</v>
      </c>
      <c r="C64" s="172"/>
      <c r="D64" s="172"/>
      <c r="E64" s="154">
        <v>0</v>
      </c>
      <c r="F64" s="170" t="s">
        <v>28</v>
      </c>
      <c r="G64" s="154"/>
      <c r="H64" s="185">
        <f t="shared" si="8"/>
        <v>0</v>
      </c>
      <c r="I64" s="149"/>
      <c r="J64" s="207" t="e">
        <f>+H64/$I$239</f>
        <v>#DIV/0!</v>
      </c>
      <c r="L64" s="194"/>
      <c r="N64" s="219"/>
      <c r="O64" s="216"/>
      <c r="P64" s="194"/>
      <c r="Q64" s="194"/>
      <c r="R64" s="194"/>
      <c r="S64" s="194"/>
      <c r="T64" s="194"/>
    </row>
    <row r="65" spans="1:20" ht="16.5" thickBot="1">
      <c r="A65" s="186"/>
      <c r="B65" s="189"/>
      <c r="C65" s="172"/>
      <c r="D65" s="172"/>
      <c r="E65" s="154"/>
      <c r="F65" s="170"/>
      <c r="G65" s="154"/>
      <c r="H65" s="179"/>
      <c r="I65" s="180"/>
      <c r="J65" s="196"/>
      <c r="L65" s="194"/>
      <c r="N65" s="219"/>
      <c r="O65" s="216"/>
      <c r="P65" s="194"/>
      <c r="Q65" s="194"/>
      <c r="R65" s="194"/>
      <c r="S65" s="194"/>
      <c r="T65" s="194"/>
    </row>
    <row r="66" spans="1:20" ht="21" thickBot="1">
      <c r="A66" s="231">
        <v>6</v>
      </c>
      <c r="B66" s="230" t="s">
        <v>123</v>
      </c>
      <c r="C66" s="227"/>
      <c r="D66" s="218"/>
      <c r="E66" s="168"/>
      <c r="F66" s="168"/>
      <c r="G66" s="168"/>
      <c r="H66" s="168"/>
      <c r="I66" s="169">
        <f>SUM(H68:H72)</f>
        <v>0</v>
      </c>
      <c r="J66" s="191"/>
      <c r="K66" s="182" t="e">
        <f>SUM(J68:J72)</f>
        <v>#DIV/0!</v>
      </c>
      <c r="N66" s="219"/>
      <c r="O66" s="216"/>
      <c r="P66" s="194"/>
      <c r="Q66" s="194"/>
      <c r="R66" s="194"/>
      <c r="S66" s="194"/>
      <c r="T66" s="194"/>
    </row>
    <row r="67" spans="1:20" ht="15.75">
      <c r="A67" s="186"/>
      <c r="B67" s="189"/>
      <c r="C67" s="172"/>
      <c r="D67" s="172"/>
      <c r="E67" s="154"/>
      <c r="F67" s="170"/>
      <c r="G67" s="154"/>
      <c r="H67" s="179"/>
      <c r="I67" s="180"/>
      <c r="J67" s="196"/>
      <c r="L67" s="194"/>
      <c r="N67" s="219"/>
      <c r="O67" s="216"/>
      <c r="P67" s="194"/>
      <c r="Q67" s="194"/>
      <c r="R67" s="194"/>
      <c r="S67" s="194"/>
      <c r="T67" s="194"/>
    </row>
    <row r="68" spans="1:20" ht="15.75">
      <c r="A68" s="214" t="s">
        <v>115</v>
      </c>
      <c r="B68" s="215" t="s">
        <v>116</v>
      </c>
      <c r="C68" s="172"/>
      <c r="D68" s="172"/>
      <c r="E68" s="154">
        <v>0</v>
      </c>
      <c r="F68" s="170" t="s">
        <v>28</v>
      </c>
      <c r="G68" s="154"/>
      <c r="H68" s="185">
        <f t="shared" ref="H68:H71" si="10">+E68*G68</f>
        <v>0</v>
      </c>
      <c r="I68" s="149"/>
      <c r="J68" s="207" t="e">
        <f>+H68/$I$239</f>
        <v>#DIV/0!</v>
      </c>
      <c r="K68" s="2"/>
      <c r="L68" s="194"/>
      <c r="N68" s="219"/>
      <c r="O68" s="216"/>
      <c r="P68" s="194"/>
      <c r="Q68" s="194"/>
      <c r="R68" s="194"/>
      <c r="S68" s="194"/>
      <c r="T68" s="194"/>
    </row>
    <row r="69" spans="1:20" ht="15.75">
      <c r="A69" s="214" t="s">
        <v>117</v>
      </c>
      <c r="B69" s="215" t="s">
        <v>118</v>
      </c>
      <c r="C69" s="172"/>
      <c r="D69" s="172"/>
      <c r="E69" s="154">
        <v>0</v>
      </c>
      <c r="F69" s="170" t="s">
        <v>28</v>
      </c>
      <c r="G69" s="154"/>
      <c r="H69" s="185">
        <f t="shared" si="10"/>
        <v>0</v>
      </c>
      <c r="I69" s="149"/>
      <c r="J69" s="207" t="e">
        <f t="shared" ref="J69:J71" si="11">+H69/$I$239</f>
        <v>#DIV/0!</v>
      </c>
      <c r="K69" s="2"/>
      <c r="L69" s="194"/>
      <c r="N69" s="219"/>
      <c r="O69" s="216"/>
      <c r="P69" s="194"/>
      <c r="Q69" s="194"/>
      <c r="R69" s="194"/>
      <c r="S69" s="194"/>
      <c r="T69" s="194"/>
    </row>
    <row r="70" spans="1:20" ht="15.75">
      <c r="A70" s="214" t="s">
        <v>119</v>
      </c>
      <c r="B70" s="215" t="s">
        <v>120</v>
      </c>
      <c r="C70" s="172"/>
      <c r="D70" s="172"/>
      <c r="E70" s="154">
        <v>0</v>
      </c>
      <c r="F70" s="170" t="s">
        <v>28</v>
      </c>
      <c r="G70" s="154"/>
      <c r="H70" s="185">
        <f t="shared" si="10"/>
        <v>0</v>
      </c>
      <c r="I70" s="149"/>
      <c r="J70" s="207" t="e">
        <f t="shared" si="11"/>
        <v>#DIV/0!</v>
      </c>
      <c r="K70" s="2"/>
      <c r="L70" s="194"/>
      <c r="N70" s="219"/>
      <c r="O70" s="216"/>
      <c r="P70" s="194"/>
      <c r="Q70" s="194"/>
      <c r="R70" s="194"/>
      <c r="S70" s="194"/>
      <c r="T70" s="194"/>
    </row>
    <row r="71" spans="1:20" ht="15.75">
      <c r="A71" s="214" t="s">
        <v>121</v>
      </c>
      <c r="B71" s="215" t="s">
        <v>122</v>
      </c>
      <c r="C71" s="172"/>
      <c r="D71" s="172"/>
      <c r="E71" s="154">
        <v>0</v>
      </c>
      <c r="F71" s="170" t="s">
        <v>27</v>
      </c>
      <c r="G71" s="154"/>
      <c r="H71" s="185">
        <f t="shared" si="10"/>
        <v>0</v>
      </c>
      <c r="I71" s="149"/>
      <c r="J71" s="207" t="e">
        <f t="shared" si="11"/>
        <v>#DIV/0!</v>
      </c>
      <c r="K71" s="2"/>
      <c r="L71" s="194"/>
      <c r="N71" s="219"/>
      <c r="O71" s="216"/>
      <c r="P71" s="194"/>
      <c r="Q71" s="194"/>
      <c r="R71" s="194"/>
      <c r="S71" s="194"/>
      <c r="T71" s="194"/>
    </row>
    <row r="72" spans="1:20" ht="16.5" thickBot="1">
      <c r="A72" s="186"/>
      <c r="B72" s="189"/>
      <c r="C72" s="172"/>
      <c r="D72" s="172"/>
      <c r="E72" s="154"/>
      <c r="F72" s="170"/>
      <c r="G72" s="154"/>
      <c r="H72" s="179"/>
      <c r="I72" s="180"/>
      <c r="J72" s="220"/>
      <c r="K72" s="2"/>
      <c r="L72" s="194"/>
      <c r="N72" s="219"/>
      <c r="O72" s="216"/>
      <c r="P72" s="194"/>
      <c r="Q72" s="194"/>
      <c r="R72" s="194"/>
      <c r="S72" s="194"/>
      <c r="T72" s="194"/>
    </row>
    <row r="73" spans="1:20" ht="21" thickBot="1">
      <c r="A73" s="231">
        <v>7</v>
      </c>
      <c r="B73" s="230" t="s">
        <v>124</v>
      </c>
      <c r="C73" s="227"/>
      <c r="D73" s="218"/>
      <c r="E73" s="168"/>
      <c r="F73" s="168"/>
      <c r="G73" s="168"/>
      <c r="H73" s="168"/>
      <c r="I73" s="169">
        <f>SUM(H75:H77)</f>
        <v>0</v>
      </c>
      <c r="J73" s="191"/>
      <c r="K73" s="182" t="e">
        <f>SUM(J75:J77)</f>
        <v>#DIV/0!</v>
      </c>
      <c r="N73" s="219"/>
      <c r="O73" s="216"/>
      <c r="P73" s="194"/>
      <c r="Q73" s="194"/>
      <c r="R73" s="194"/>
      <c r="S73" s="194"/>
      <c r="T73" s="194"/>
    </row>
    <row r="74" spans="1:20" ht="15.75">
      <c r="A74" s="186"/>
      <c r="B74" s="189"/>
      <c r="C74" s="172"/>
      <c r="D74" s="172"/>
      <c r="E74" s="154"/>
      <c r="F74" s="170"/>
      <c r="G74" s="154"/>
      <c r="H74" s="179"/>
      <c r="I74" s="180"/>
      <c r="J74" s="196"/>
      <c r="L74" s="194"/>
      <c r="N74" s="219"/>
      <c r="O74" s="216"/>
      <c r="P74" s="194"/>
      <c r="Q74" s="194"/>
      <c r="R74" s="194"/>
      <c r="S74" s="194"/>
      <c r="T74" s="194"/>
    </row>
    <row r="75" spans="1:20" ht="15.75">
      <c r="A75" s="214" t="s">
        <v>125</v>
      </c>
      <c r="B75" s="215" t="s">
        <v>126</v>
      </c>
      <c r="C75" s="172"/>
      <c r="D75" s="172"/>
      <c r="E75" s="154">
        <v>0</v>
      </c>
      <c r="F75" s="170" t="s">
        <v>28</v>
      </c>
      <c r="G75" s="154"/>
      <c r="H75" s="185">
        <f t="shared" ref="H75:H76" si="12">+E75*G75</f>
        <v>0</v>
      </c>
      <c r="I75" s="149"/>
      <c r="J75" s="207" t="e">
        <f>+H75/$I$239</f>
        <v>#DIV/0!</v>
      </c>
      <c r="K75" s="2"/>
      <c r="L75" s="194"/>
      <c r="N75" s="219"/>
      <c r="O75" s="216"/>
      <c r="P75" s="194"/>
      <c r="Q75" s="194"/>
      <c r="R75" s="194"/>
      <c r="S75" s="194"/>
      <c r="T75" s="194"/>
    </row>
    <row r="76" spans="1:20" ht="15.75">
      <c r="A76" s="214" t="s">
        <v>332</v>
      </c>
      <c r="B76" s="215" t="s">
        <v>127</v>
      </c>
      <c r="C76" s="172"/>
      <c r="D76" s="172"/>
      <c r="E76" s="154">
        <v>0</v>
      </c>
      <c r="F76" s="170" t="s">
        <v>28</v>
      </c>
      <c r="G76" s="154"/>
      <c r="H76" s="185">
        <f t="shared" si="12"/>
        <v>0</v>
      </c>
      <c r="I76" s="149"/>
      <c r="J76" s="207" t="e">
        <f t="shared" ref="J76" si="13">+H76/$I$239</f>
        <v>#DIV/0!</v>
      </c>
      <c r="K76" s="2"/>
      <c r="L76" s="194"/>
      <c r="N76" s="219"/>
      <c r="O76" s="216"/>
      <c r="P76" s="194"/>
      <c r="Q76" s="194"/>
      <c r="R76" s="194"/>
      <c r="S76" s="194"/>
      <c r="T76" s="194"/>
    </row>
    <row r="77" spans="1:20" ht="16.5" thickBot="1">
      <c r="A77" s="186"/>
      <c r="B77" s="189"/>
      <c r="C77" s="172"/>
      <c r="D77" s="172"/>
      <c r="E77" s="154"/>
      <c r="F77" s="170"/>
      <c r="G77" s="154"/>
      <c r="H77" s="179"/>
      <c r="I77" s="180"/>
      <c r="J77" s="196"/>
      <c r="L77" s="194"/>
      <c r="N77" s="219"/>
      <c r="O77" s="216"/>
      <c r="P77" s="194"/>
      <c r="Q77" s="194"/>
      <c r="R77" s="194"/>
      <c r="S77" s="194"/>
      <c r="T77" s="194"/>
    </row>
    <row r="78" spans="1:20" ht="21" thickBot="1">
      <c r="A78" s="231">
        <v>8</v>
      </c>
      <c r="B78" s="230" t="s">
        <v>37</v>
      </c>
      <c r="C78" s="227"/>
      <c r="D78" s="218"/>
      <c r="E78" s="168"/>
      <c r="F78" s="168"/>
      <c r="G78" s="168"/>
      <c r="H78" s="168"/>
      <c r="I78" s="169">
        <f>SUM(H80:H83)</f>
        <v>0</v>
      </c>
      <c r="J78" s="191"/>
      <c r="K78" s="182" t="e">
        <f>SUM(J80:J83)</f>
        <v>#DIV/0!</v>
      </c>
      <c r="N78" s="219"/>
      <c r="O78" s="216"/>
      <c r="P78" s="194"/>
      <c r="Q78" s="194"/>
      <c r="R78" s="194"/>
      <c r="S78" s="194"/>
      <c r="T78" s="194"/>
    </row>
    <row r="79" spans="1:20">
      <c r="A79" s="177"/>
      <c r="B79" s="178"/>
      <c r="C79" s="171"/>
      <c r="D79" s="171"/>
      <c r="E79" s="148"/>
      <c r="F79" s="148"/>
      <c r="G79" s="148"/>
      <c r="H79" s="148"/>
      <c r="I79" s="149"/>
      <c r="J79" s="149"/>
      <c r="K79" s="195"/>
      <c r="L79" s="194"/>
      <c r="N79" s="194"/>
      <c r="O79" s="194"/>
      <c r="P79" s="194"/>
      <c r="Q79" s="194"/>
      <c r="R79" s="194"/>
      <c r="S79" s="194"/>
      <c r="T79" s="194"/>
    </row>
    <row r="80" spans="1:20" s="2" customFormat="1" ht="20.25">
      <c r="A80" s="214" t="s">
        <v>128</v>
      </c>
      <c r="B80" s="215" t="s">
        <v>129</v>
      </c>
      <c r="C80" s="172"/>
      <c r="D80" s="172"/>
      <c r="E80" s="154">
        <v>0</v>
      </c>
      <c r="F80" s="170" t="s">
        <v>28</v>
      </c>
      <c r="G80" s="210"/>
      <c r="H80" s="185">
        <f t="shared" ref="H80:H81" si="14">+E80*G80</f>
        <v>0</v>
      </c>
      <c r="I80" s="149"/>
      <c r="J80" s="207" t="e">
        <f>+H80/$I$239</f>
        <v>#DIV/0!</v>
      </c>
      <c r="L80" s="193"/>
    </row>
    <row r="81" spans="1:20" s="2" customFormat="1" ht="20.25">
      <c r="A81" s="214" t="s">
        <v>130</v>
      </c>
      <c r="B81" s="216" t="s">
        <v>131</v>
      </c>
      <c r="C81" s="172"/>
      <c r="D81" s="172"/>
      <c r="E81" s="154">
        <v>0</v>
      </c>
      <c r="F81" s="170" t="s">
        <v>27</v>
      </c>
      <c r="G81" s="210"/>
      <c r="H81" s="185">
        <f t="shared" si="14"/>
        <v>0</v>
      </c>
      <c r="I81" s="149"/>
      <c r="J81" s="207" t="e">
        <f>+H81/$I$239</f>
        <v>#DIV/0!</v>
      </c>
      <c r="L81" s="193"/>
    </row>
    <row r="82" spans="1:20" s="2" customFormat="1" ht="20.25">
      <c r="A82" s="214" t="s">
        <v>132</v>
      </c>
      <c r="B82" s="216" t="s">
        <v>133</v>
      </c>
      <c r="C82" s="172"/>
      <c r="D82" s="172"/>
      <c r="E82" s="154">
        <v>0</v>
      </c>
      <c r="F82" s="170" t="s">
        <v>28</v>
      </c>
      <c r="G82" s="210"/>
      <c r="H82" s="185">
        <f t="shared" ref="H82" si="15">+E82*G82</f>
        <v>0</v>
      </c>
      <c r="I82" s="149"/>
      <c r="J82" s="207" t="e">
        <f>+H82/$I$239</f>
        <v>#DIV/0!</v>
      </c>
      <c r="L82" s="193"/>
    </row>
    <row r="83" spans="1:20" s="2" customFormat="1" ht="21" thickBot="1">
      <c r="A83" s="214"/>
      <c r="B83" s="216"/>
      <c r="C83" s="172"/>
      <c r="D83" s="172"/>
      <c r="E83" s="154"/>
      <c r="F83" s="170"/>
      <c r="G83" s="210"/>
      <c r="H83" s="179"/>
      <c r="I83" s="180"/>
      <c r="J83" s="220"/>
      <c r="L83" s="193"/>
    </row>
    <row r="84" spans="1:20" ht="21" thickBot="1">
      <c r="A84" s="231">
        <v>9</v>
      </c>
      <c r="B84" s="230" t="s">
        <v>134</v>
      </c>
      <c r="C84" s="227"/>
      <c r="D84" s="218"/>
      <c r="E84" s="168"/>
      <c r="F84" s="168"/>
      <c r="G84" s="168"/>
      <c r="H84" s="168"/>
      <c r="I84" s="169">
        <f>SUM(H86:H90)</f>
        <v>0</v>
      </c>
      <c r="J84" s="191"/>
      <c r="K84" s="182" t="e">
        <f>SUM(J86:J90)</f>
        <v>#DIV/0!</v>
      </c>
      <c r="N84" s="219"/>
      <c r="O84" s="216"/>
      <c r="P84" s="194"/>
      <c r="Q84" s="194"/>
      <c r="R84" s="194"/>
      <c r="S84" s="194"/>
      <c r="T84" s="194"/>
    </row>
    <row r="85" spans="1:20" s="2" customFormat="1" ht="20.25">
      <c r="A85" s="214"/>
      <c r="B85" s="216"/>
      <c r="C85" s="172"/>
      <c r="D85" s="172"/>
      <c r="E85" s="154"/>
      <c r="F85" s="170"/>
      <c r="G85" s="210"/>
      <c r="H85" s="179"/>
      <c r="I85" s="180"/>
      <c r="J85" s="220"/>
      <c r="L85" s="193"/>
    </row>
    <row r="86" spans="1:20" s="2" customFormat="1" ht="20.25">
      <c r="A86" s="214" t="s">
        <v>135</v>
      </c>
      <c r="B86" s="215" t="s">
        <v>136</v>
      </c>
      <c r="C86" s="172"/>
      <c r="D86" s="172"/>
      <c r="E86" s="154">
        <v>0</v>
      </c>
      <c r="F86" s="170" t="s">
        <v>27</v>
      </c>
      <c r="G86" s="210"/>
      <c r="H86" s="185">
        <f t="shared" ref="H86:H89" si="16">+E86*G86</f>
        <v>0</v>
      </c>
      <c r="I86" s="149"/>
      <c r="J86" s="207" t="e">
        <f>+H86/$I$239</f>
        <v>#DIV/0!</v>
      </c>
      <c r="L86" s="193"/>
    </row>
    <row r="87" spans="1:20" s="2" customFormat="1" ht="20.25">
      <c r="A87" s="214" t="s">
        <v>137</v>
      </c>
      <c r="B87" s="215" t="s">
        <v>138</v>
      </c>
      <c r="C87" s="172"/>
      <c r="D87" s="172"/>
      <c r="E87" s="154">
        <v>0</v>
      </c>
      <c r="F87" s="170" t="s">
        <v>28</v>
      </c>
      <c r="G87" s="210"/>
      <c r="H87" s="185">
        <f t="shared" si="16"/>
        <v>0</v>
      </c>
      <c r="I87" s="149"/>
      <c r="J87" s="207" t="e">
        <f>+H87/$I$239</f>
        <v>#DIV/0!</v>
      </c>
      <c r="L87" s="193"/>
    </row>
    <row r="88" spans="1:20" s="2" customFormat="1" ht="20.25">
      <c r="A88" s="214" t="s">
        <v>139</v>
      </c>
      <c r="B88" s="215" t="s">
        <v>140</v>
      </c>
      <c r="C88" s="172"/>
      <c r="D88" s="172"/>
      <c r="E88" s="154">
        <v>0</v>
      </c>
      <c r="F88" s="170" t="s">
        <v>28</v>
      </c>
      <c r="G88" s="210"/>
      <c r="H88" s="185">
        <f t="shared" si="16"/>
        <v>0</v>
      </c>
      <c r="I88" s="149"/>
      <c r="J88" s="207" t="e">
        <f>+H88/$I$239</f>
        <v>#DIV/0!</v>
      </c>
      <c r="L88" s="193"/>
    </row>
    <row r="89" spans="1:20" s="2" customFormat="1" ht="20.25">
      <c r="A89" s="214" t="s">
        <v>357</v>
      </c>
      <c r="B89" s="215" t="s">
        <v>356</v>
      </c>
      <c r="C89" s="172"/>
      <c r="D89" s="172"/>
      <c r="E89" s="154">
        <v>0</v>
      </c>
      <c r="F89" s="170" t="s">
        <v>28</v>
      </c>
      <c r="G89" s="210"/>
      <c r="H89" s="185">
        <f t="shared" si="16"/>
        <v>0</v>
      </c>
      <c r="I89" s="149"/>
      <c r="J89" s="207" t="e">
        <f>+H89/$I$239</f>
        <v>#DIV/0!</v>
      </c>
      <c r="L89" s="193"/>
    </row>
    <row r="90" spans="1:20" s="2" customFormat="1" ht="21" thickBot="1">
      <c r="A90" s="214"/>
      <c r="B90" s="216"/>
      <c r="C90" s="172"/>
      <c r="D90" s="172"/>
      <c r="E90" s="154"/>
      <c r="F90" s="170"/>
      <c r="G90" s="210"/>
      <c r="H90" s="179"/>
      <c r="I90" s="180"/>
      <c r="J90" s="220"/>
      <c r="L90" s="193"/>
    </row>
    <row r="91" spans="1:20" ht="21" thickBot="1">
      <c r="A91" s="231">
        <v>10</v>
      </c>
      <c r="B91" s="230" t="s">
        <v>141</v>
      </c>
      <c r="C91" s="227"/>
      <c r="D91" s="218"/>
      <c r="E91" s="168"/>
      <c r="F91" s="168"/>
      <c r="G91" s="168"/>
      <c r="H91" s="168"/>
      <c r="I91" s="169">
        <f>SUM(H93:H96)</f>
        <v>0</v>
      </c>
      <c r="J91" s="191"/>
      <c r="K91" s="182" t="e">
        <f>SUM(J93:J96)</f>
        <v>#DIV/0!</v>
      </c>
      <c r="N91" s="219"/>
      <c r="O91" s="216"/>
      <c r="P91" s="194"/>
      <c r="Q91" s="194"/>
      <c r="R91" s="194"/>
      <c r="S91" s="194"/>
      <c r="T91" s="194"/>
    </row>
    <row r="92" spans="1:20" s="2" customFormat="1" ht="20.25">
      <c r="A92" s="224"/>
      <c r="B92" s="222"/>
      <c r="C92" s="225"/>
      <c r="D92" s="225"/>
      <c r="E92" s="221"/>
      <c r="F92" s="222"/>
      <c r="G92" s="222"/>
      <c r="H92" s="222"/>
      <c r="I92" s="223"/>
      <c r="J92" s="223"/>
      <c r="K92" s="226"/>
      <c r="N92" s="219"/>
      <c r="O92" s="216"/>
      <c r="P92" s="193"/>
      <c r="Q92" s="193"/>
      <c r="R92" s="193"/>
      <c r="S92" s="193"/>
      <c r="T92" s="193"/>
    </row>
    <row r="93" spans="1:20" s="2" customFormat="1" ht="20.25">
      <c r="A93" s="214" t="s">
        <v>142</v>
      </c>
      <c r="B93" s="215" t="s">
        <v>143</v>
      </c>
      <c r="C93" s="215">
        <v>1.8</v>
      </c>
      <c r="D93" s="256" t="s">
        <v>333</v>
      </c>
      <c r="E93" s="154">
        <v>0</v>
      </c>
      <c r="F93" s="170" t="s">
        <v>29</v>
      </c>
      <c r="G93" s="210"/>
      <c r="H93" s="185">
        <f t="shared" ref="H93:H95" si="17">+E93*G93</f>
        <v>0</v>
      </c>
      <c r="I93" s="149"/>
      <c r="J93" s="207" t="e">
        <f>+H93/$I$239</f>
        <v>#DIV/0!</v>
      </c>
      <c r="L93" s="193"/>
    </row>
    <row r="94" spans="1:20" s="2" customFormat="1" ht="20.25">
      <c r="A94" s="214" t="s">
        <v>145</v>
      </c>
      <c r="B94" s="215" t="s">
        <v>146</v>
      </c>
      <c r="C94" s="215">
        <v>0.6</v>
      </c>
      <c r="D94" s="215" t="s">
        <v>147</v>
      </c>
      <c r="E94" s="154">
        <v>0</v>
      </c>
      <c r="F94" s="170" t="s">
        <v>29</v>
      </c>
      <c r="G94" s="210"/>
      <c r="H94" s="185">
        <f t="shared" si="17"/>
        <v>0</v>
      </c>
      <c r="I94" s="149"/>
      <c r="J94" s="207" t="e">
        <f>+H94/$I$239</f>
        <v>#DIV/0!</v>
      </c>
      <c r="L94" s="193"/>
    </row>
    <row r="95" spans="1:20" s="2" customFormat="1" ht="20.25">
      <c r="A95" s="214" t="s">
        <v>148</v>
      </c>
      <c r="B95" s="215" t="s">
        <v>149</v>
      </c>
      <c r="C95" s="215">
        <v>1.2</v>
      </c>
      <c r="D95" s="215" t="s">
        <v>334</v>
      </c>
      <c r="E95" s="154">
        <v>0</v>
      </c>
      <c r="F95" s="170" t="s">
        <v>29</v>
      </c>
      <c r="G95" s="210"/>
      <c r="H95" s="185">
        <f t="shared" si="17"/>
        <v>0</v>
      </c>
      <c r="I95" s="149"/>
      <c r="J95" s="207" t="e">
        <f>+H95/$I$239</f>
        <v>#DIV/0!</v>
      </c>
      <c r="L95" s="193"/>
    </row>
    <row r="96" spans="1:20" s="2" customFormat="1" ht="21" thickBot="1">
      <c r="A96" s="214"/>
      <c r="B96" s="216"/>
      <c r="C96" s="172"/>
      <c r="D96" s="172"/>
      <c r="E96" s="154"/>
      <c r="F96" s="170"/>
      <c r="G96" s="210"/>
      <c r="H96" s="179"/>
      <c r="I96" s="180"/>
      <c r="J96" s="220"/>
      <c r="L96" s="193"/>
    </row>
    <row r="97" spans="1:20" ht="21" thickBot="1">
      <c r="A97" s="231">
        <v>11</v>
      </c>
      <c r="B97" s="230" t="s">
        <v>150</v>
      </c>
      <c r="C97" s="227"/>
      <c r="D97" s="218"/>
      <c r="E97" s="168"/>
      <c r="F97" s="168"/>
      <c r="G97" s="168"/>
      <c r="H97" s="168"/>
      <c r="I97" s="169">
        <f>SUM(H99:H101)</f>
        <v>0</v>
      </c>
      <c r="J97" s="191"/>
      <c r="K97" s="182" t="e">
        <f>SUM(J99:J101)</f>
        <v>#DIV/0!</v>
      </c>
      <c r="N97" s="219"/>
      <c r="O97" s="216"/>
      <c r="P97" s="194"/>
      <c r="Q97" s="194"/>
      <c r="R97" s="194"/>
      <c r="S97" s="194"/>
      <c r="T97" s="194"/>
    </row>
    <row r="98" spans="1:20" s="2" customFormat="1" ht="20.25">
      <c r="A98" s="224"/>
      <c r="B98" s="232"/>
      <c r="C98" s="225"/>
      <c r="D98" s="225"/>
      <c r="E98" s="222"/>
      <c r="F98" s="222"/>
      <c r="G98" s="222"/>
      <c r="H98" s="222"/>
      <c r="I98" s="223"/>
      <c r="J98" s="223"/>
      <c r="K98" s="226"/>
      <c r="N98" s="219"/>
      <c r="O98" s="216"/>
      <c r="P98" s="193"/>
      <c r="Q98" s="193"/>
      <c r="R98" s="193"/>
      <c r="S98" s="193"/>
      <c r="T98" s="193"/>
    </row>
    <row r="99" spans="1:20" s="2" customFormat="1" ht="20.25">
      <c r="A99" s="214" t="s">
        <v>151</v>
      </c>
      <c r="B99" s="215" t="s">
        <v>152</v>
      </c>
      <c r="C99" s="172"/>
      <c r="D99" s="172"/>
      <c r="E99" s="154">
        <v>0</v>
      </c>
      <c r="F99" s="170" t="s">
        <v>28</v>
      </c>
      <c r="G99" s="210"/>
      <c r="H99" s="185">
        <f t="shared" ref="H99" si="18">+E99*G99</f>
        <v>0</v>
      </c>
      <c r="I99" s="149"/>
      <c r="J99" s="207" t="e">
        <f>+H99/$I$239</f>
        <v>#DIV/0!</v>
      </c>
      <c r="L99" s="193"/>
    </row>
    <row r="100" spans="1:20" s="2" customFormat="1" ht="20.25">
      <c r="A100" s="214" t="s">
        <v>359</v>
      </c>
      <c r="B100" s="215" t="s">
        <v>358</v>
      </c>
      <c r="C100" s="172"/>
      <c r="D100" s="172"/>
      <c r="E100" s="154">
        <v>0</v>
      </c>
      <c r="F100" s="170" t="s">
        <v>28</v>
      </c>
      <c r="G100" s="210"/>
      <c r="H100" s="185">
        <f t="shared" ref="H100" si="19">+E100*G100</f>
        <v>0</v>
      </c>
      <c r="I100" s="149"/>
      <c r="J100" s="207" t="e">
        <f>+H100/$I$239</f>
        <v>#DIV/0!</v>
      </c>
      <c r="L100" s="193"/>
    </row>
    <row r="101" spans="1:20" s="2" customFormat="1" ht="21" thickBot="1">
      <c r="A101" s="214"/>
      <c r="B101" s="216"/>
      <c r="C101" s="172"/>
      <c r="D101" s="172"/>
      <c r="E101" s="154"/>
      <c r="F101" s="170"/>
      <c r="G101" s="210"/>
      <c r="H101" s="179"/>
      <c r="I101" s="180"/>
      <c r="J101" s="220"/>
      <c r="L101" s="193"/>
    </row>
    <row r="102" spans="1:20" ht="21" thickBot="1">
      <c r="A102" s="231">
        <v>12</v>
      </c>
      <c r="B102" s="230" t="s">
        <v>153</v>
      </c>
      <c r="C102" s="227"/>
      <c r="D102" s="218"/>
      <c r="E102" s="168"/>
      <c r="F102" s="168"/>
      <c r="G102" s="168"/>
      <c r="H102" s="168"/>
      <c r="I102" s="169">
        <f>SUM(H104:H112)</f>
        <v>0</v>
      </c>
      <c r="J102" s="191"/>
      <c r="K102" s="182" t="e">
        <f>SUM(J104:J112)</f>
        <v>#DIV/0!</v>
      </c>
      <c r="N102" s="219"/>
      <c r="O102" s="216"/>
      <c r="P102" s="194"/>
      <c r="Q102" s="194"/>
      <c r="R102" s="194"/>
      <c r="S102" s="194"/>
      <c r="T102" s="194"/>
    </row>
    <row r="103" spans="1:20" s="2" customFormat="1" ht="20.25">
      <c r="A103" s="224"/>
      <c r="B103" s="232"/>
      <c r="C103" s="233"/>
      <c r="D103" s="233"/>
      <c r="E103" s="221"/>
      <c r="F103" s="222"/>
      <c r="G103" s="222"/>
      <c r="H103" s="222"/>
      <c r="I103" s="223"/>
      <c r="J103" s="223"/>
      <c r="K103" s="226"/>
      <c r="N103" s="219"/>
      <c r="O103" s="216"/>
      <c r="P103" s="193"/>
      <c r="Q103" s="193"/>
      <c r="R103" s="193"/>
      <c r="S103" s="193"/>
      <c r="T103" s="193"/>
    </row>
    <row r="104" spans="1:20" s="2" customFormat="1" ht="20.25">
      <c r="A104" s="214" t="s">
        <v>154</v>
      </c>
      <c r="B104" s="215" t="s">
        <v>335</v>
      </c>
      <c r="C104" s="215">
        <v>3.8</v>
      </c>
      <c r="D104" s="234" t="s">
        <v>155</v>
      </c>
      <c r="E104" s="154">
        <v>0</v>
      </c>
      <c r="F104" s="170" t="s">
        <v>29</v>
      </c>
      <c r="G104" s="210"/>
      <c r="H104" s="185">
        <f t="shared" ref="H104:H108" si="20">+E104*G104</f>
        <v>0</v>
      </c>
      <c r="I104" s="149"/>
      <c r="J104" s="207" t="e">
        <f>+H104/$I$239</f>
        <v>#DIV/0!</v>
      </c>
      <c r="L104" s="193"/>
    </row>
    <row r="105" spans="1:20" s="2" customFormat="1" ht="20.25">
      <c r="A105" s="214" t="s">
        <v>156</v>
      </c>
      <c r="B105" s="215" t="s">
        <v>361</v>
      </c>
      <c r="C105" s="235">
        <v>2</v>
      </c>
      <c r="D105" s="234" t="s">
        <v>360</v>
      </c>
      <c r="E105" s="154">
        <v>0</v>
      </c>
      <c r="F105" s="170" t="s">
        <v>29</v>
      </c>
      <c r="G105" s="210"/>
      <c r="H105" s="185">
        <f t="shared" si="20"/>
        <v>0</v>
      </c>
      <c r="I105" s="149"/>
      <c r="J105" s="207" t="e">
        <f>+H105/$I$239</f>
        <v>#DIV/0!</v>
      </c>
      <c r="L105" s="193"/>
    </row>
    <row r="106" spans="1:20" s="2" customFormat="1" ht="20.25">
      <c r="A106" s="214" t="s">
        <v>157</v>
      </c>
      <c r="B106" s="215" t="s">
        <v>362</v>
      </c>
      <c r="C106" s="236">
        <v>7.43</v>
      </c>
      <c r="D106" s="234" t="s">
        <v>158</v>
      </c>
      <c r="E106" s="154">
        <v>0</v>
      </c>
      <c r="F106" s="170" t="s">
        <v>29</v>
      </c>
      <c r="G106" s="210"/>
      <c r="H106" s="185">
        <f t="shared" si="20"/>
        <v>0</v>
      </c>
      <c r="I106" s="149"/>
      <c r="J106" s="207" t="e">
        <f>+H106/$I$239</f>
        <v>#DIV/0!</v>
      </c>
      <c r="L106" s="193"/>
    </row>
    <row r="107" spans="1:20" s="2" customFormat="1" ht="20.25">
      <c r="A107" s="219" t="s">
        <v>159</v>
      </c>
      <c r="B107" s="216" t="s">
        <v>160</v>
      </c>
      <c r="C107" s="237" t="s">
        <v>363</v>
      </c>
      <c r="D107" s="238" t="s">
        <v>161</v>
      </c>
      <c r="E107" s="154">
        <v>0</v>
      </c>
      <c r="F107" s="214" t="s">
        <v>29</v>
      </c>
      <c r="G107" s="210"/>
      <c r="H107" s="185">
        <f t="shared" si="20"/>
        <v>0</v>
      </c>
      <c r="I107" s="180"/>
      <c r="J107" s="207" t="e">
        <f t="shared" ref="J107:J111" si="21">+H107/$I$239</f>
        <v>#DIV/0!</v>
      </c>
      <c r="L107" s="193"/>
    </row>
    <row r="108" spans="1:20" s="2" customFormat="1" ht="20.25">
      <c r="A108" s="214" t="s">
        <v>162</v>
      </c>
      <c r="B108" s="215" t="s">
        <v>364</v>
      </c>
      <c r="C108" s="235">
        <v>1.8</v>
      </c>
      <c r="D108" s="234" t="s">
        <v>158</v>
      </c>
      <c r="E108" s="154">
        <v>0</v>
      </c>
      <c r="F108" s="214" t="s">
        <v>29</v>
      </c>
      <c r="G108" s="210"/>
      <c r="H108" s="185">
        <f t="shared" si="20"/>
        <v>0</v>
      </c>
      <c r="I108" s="180"/>
      <c r="J108" s="207" t="e">
        <f t="shared" si="21"/>
        <v>#DIV/0!</v>
      </c>
      <c r="L108" s="193"/>
    </row>
    <row r="109" spans="1:20" s="2" customFormat="1" ht="20.25">
      <c r="A109" s="219" t="s">
        <v>163</v>
      </c>
      <c r="B109" s="254" t="s">
        <v>366</v>
      </c>
      <c r="C109" s="257">
        <v>0.98</v>
      </c>
      <c r="D109" s="258" t="s">
        <v>365</v>
      </c>
      <c r="E109" s="154">
        <v>0</v>
      </c>
      <c r="F109" s="170" t="s">
        <v>29</v>
      </c>
      <c r="G109" s="210"/>
      <c r="H109" s="185">
        <f t="shared" ref="H109:H111" si="22">+E109*G109</f>
        <v>0</v>
      </c>
      <c r="I109" s="149"/>
      <c r="J109" s="207" t="e">
        <f t="shared" si="21"/>
        <v>#DIV/0!</v>
      </c>
      <c r="L109" s="193"/>
    </row>
    <row r="110" spans="1:20" s="2" customFormat="1" ht="20.25">
      <c r="A110" s="214" t="s">
        <v>164</v>
      </c>
      <c r="B110" s="215" t="s">
        <v>367</v>
      </c>
      <c r="C110" s="235">
        <v>0.6</v>
      </c>
      <c r="D110" s="234" t="s">
        <v>368</v>
      </c>
      <c r="E110" s="154">
        <v>0</v>
      </c>
      <c r="F110" s="170" t="s">
        <v>29</v>
      </c>
      <c r="G110" s="210"/>
      <c r="H110" s="185">
        <f t="shared" si="22"/>
        <v>0</v>
      </c>
      <c r="I110" s="149"/>
      <c r="J110" s="207" t="e">
        <f t="shared" si="21"/>
        <v>#DIV/0!</v>
      </c>
      <c r="L110" s="193"/>
    </row>
    <row r="111" spans="1:20" s="2" customFormat="1" ht="20.25">
      <c r="A111" s="214" t="s">
        <v>165</v>
      </c>
      <c r="B111" s="215" t="s">
        <v>369</v>
      </c>
      <c r="C111" s="235">
        <v>0.8</v>
      </c>
      <c r="D111" s="234" t="s">
        <v>368</v>
      </c>
      <c r="E111" s="154">
        <v>0</v>
      </c>
      <c r="F111" s="170" t="s">
        <v>29</v>
      </c>
      <c r="G111" s="210"/>
      <c r="H111" s="185">
        <f t="shared" si="22"/>
        <v>0</v>
      </c>
      <c r="I111" s="149"/>
      <c r="J111" s="207" t="e">
        <f t="shared" si="21"/>
        <v>#DIV/0!</v>
      </c>
      <c r="L111" s="193"/>
    </row>
    <row r="112" spans="1:20" s="2" customFormat="1" ht="21" thickBot="1">
      <c r="A112" s="214"/>
      <c r="B112" s="216"/>
      <c r="C112" s="172"/>
      <c r="D112" s="172"/>
      <c r="E112" s="154"/>
      <c r="F112" s="170"/>
      <c r="G112" s="210"/>
      <c r="H112" s="179"/>
      <c r="I112" s="180"/>
      <c r="J112" s="220"/>
      <c r="L112" s="193"/>
    </row>
    <row r="113" spans="1:20" ht="21" thickBot="1">
      <c r="A113" s="231">
        <v>13</v>
      </c>
      <c r="B113" s="230" t="s">
        <v>183</v>
      </c>
      <c r="C113" s="227"/>
      <c r="D113" s="218"/>
      <c r="E113" s="167"/>
      <c r="F113" s="168"/>
      <c r="G113" s="168"/>
      <c r="H113" s="168"/>
      <c r="I113" s="169">
        <f>SUM(H115:H130)</f>
        <v>0</v>
      </c>
      <c r="J113" s="191"/>
      <c r="K113" s="182" t="e">
        <f>SUM(J115:J130)</f>
        <v>#DIV/0!</v>
      </c>
      <c r="N113" s="219"/>
      <c r="O113" s="216"/>
      <c r="P113" s="194"/>
      <c r="Q113" s="194"/>
      <c r="R113" s="194"/>
      <c r="S113" s="194"/>
      <c r="T113" s="194"/>
    </row>
    <row r="114" spans="1:20" s="193" customFormat="1" ht="20.25">
      <c r="A114" s="240"/>
      <c r="B114" s="241"/>
      <c r="C114" s="241"/>
      <c r="D114" s="241"/>
      <c r="E114" s="199"/>
      <c r="F114" s="200"/>
      <c r="G114" s="208"/>
      <c r="H114" s="179"/>
      <c r="I114" s="180"/>
      <c r="J114" s="220"/>
    </row>
    <row r="115" spans="1:20" s="2" customFormat="1" ht="20.25">
      <c r="A115" s="214" t="s">
        <v>167</v>
      </c>
      <c r="B115" s="215" t="s">
        <v>374</v>
      </c>
      <c r="C115" s="215">
        <v>0.9</v>
      </c>
      <c r="D115" s="234" t="s">
        <v>370</v>
      </c>
      <c r="E115" s="154">
        <v>0</v>
      </c>
      <c r="F115" s="170" t="s">
        <v>29</v>
      </c>
      <c r="G115" s="210"/>
      <c r="H115" s="185">
        <f t="shared" ref="H115:H129" si="23">+E115*G115</f>
        <v>0</v>
      </c>
      <c r="I115" s="149"/>
      <c r="J115" s="207" t="e">
        <f t="shared" ref="J115:J129" si="24">+H115/$I$239</f>
        <v>#DIV/0!</v>
      </c>
      <c r="L115" s="193"/>
    </row>
    <row r="116" spans="1:20" s="2" customFormat="1" ht="20.25">
      <c r="A116" s="214" t="s">
        <v>168</v>
      </c>
      <c r="B116" s="215" t="s">
        <v>371</v>
      </c>
      <c r="C116" s="215">
        <v>0.9</v>
      </c>
      <c r="D116" s="234" t="s">
        <v>370</v>
      </c>
      <c r="E116" s="154">
        <v>0</v>
      </c>
      <c r="F116" s="170" t="s">
        <v>29</v>
      </c>
      <c r="G116" s="210"/>
      <c r="H116" s="185">
        <f t="shared" si="23"/>
        <v>0</v>
      </c>
      <c r="I116" s="149"/>
      <c r="J116" s="207" t="e">
        <f t="shared" si="24"/>
        <v>#DIV/0!</v>
      </c>
      <c r="L116" s="193"/>
    </row>
    <row r="117" spans="1:20" s="2" customFormat="1" ht="20.25">
      <c r="A117" s="214" t="s">
        <v>169</v>
      </c>
      <c r="B117" s="215" t="s">
        <v>372</v>
      </c>
      <c r="C117" s="242">
        <v>1.8</v>
      </c>
      <c r="D117" s="234" t="s">
        <v>370</v>
      </c>
      <c r="E117" s="154">
        <v>0</v>
      </c>
      <c r="F117" s="170" t="s">
        <v>29</v>
      </c>
      <c r="G117" s="210"/>
      <c r="H117" s="185">
        <f t="shared" si="23"/>
        <v>0</v>
      </c>
      <c r="I117" s="149"/>
      <c r="J117" s="207" t="e">
        <f t="shared" si="24"/>
        <v>#DIV/0!</v>
      </c>
      <c r="L117" s="193"/>
    </row>
    <row r="118" spans="1:20" s="2" customFormat="1" ht="20.25">
      <c r="A118" s="214" t="s">
        <v>170</v>
      </c>
      <c r="B118" s="215" t="s">
        <v>336</v>
      </c>
      <c r="C118" s="242">
        <v>1.6</v>
      </c>
      <c r="D118" s="234" t="s">
        <v>373</v>
      </c>
      <c r="E118" s="154">
        <v>0</v>
      </c>
      <c r="F118" s="214" t="s">
        <v>29</v>
      </c>
      <c r="G118" s="210"/>
      <c r="H118" s="185">
        <f t="shared" si="23"/>
        <v>0</v>
      </c>
      <c r="I118" s="180"/>
      <c r="J118" s="207" t="e">
        <f t="shared" si="24"/>
        <v>#DIV/0!</v>
      </c>
      <c r="L118" s="193"/>
    </row>
    <row r="119" spans="1:20" s="2" customFormat="1" ht="20.25">
      <c r="A119" s="214" t="s">
        <v>171</v>
      </c>
      <c r="B119" s="215" t="s">
        <v>375</v>
      </c>
      <c r="C119" s="242">
        <v>1.3</v>
      </c>
      <c r="D119" s="234" t="s">
        <v>373</v>
      </c>
      <c r="E119" s="154">
        <v>0</v>
      </c>
      <c r="F119" s="214" t="s">
        <v>29</v>
      </c>
      <c r="G119" s="210"/>
      <c r="H119" s="185">
        <f t="shared" si="23"/>
        <v>0</v>
      </c>
      <c r="I119" s="180"/>
      <c r="J119" s="207" t="e">
        <f t="shared" si="24"/>
        <v>#DIV/0!</v>
      </c>
      <c r="L119" s="193"/>
    </row>
    <row r="120" spans="1:20" s="2" customFormat="1" ht="20.25">
      <c r="A120" s="219" t="s">
        <v>172</v>
      </c>
      <c r="B120" s="216" t="s">
        <v>337</v>
      </c>
      <c r="C120" s="260">
        <v>1.8</v>
      </c>
      <c r="D120" s="259" t="s">
        <v>338</v>
      </c>
      <c r="E120" s="154">
        <v>0</v>
      </c>
      <c r="F120" s="170" t="s">
        <v>29</v>
      </c>
      <c r="G120" s="210"/>
      <c r="H120" s="185">
        <f t="shared" si="23"/>
        <v>0</v>
      </c>
      <c r="I120" s="149"/>
      <c r="J120" s="207" t="e">
        <f t="shared" si="24"/>
        <v>#DIV/0!</v>
      </c>
      <c r="L120" s="193"/>
    </row>
    <row r="121" spans="1:20" s="2" customFormat="1" ht="20.25">
      <c r="A121" s="219" t="s">
        <v>173</v>
      </c>
      <c r="B121" s="216" t="s">
        <v>339</v>
      </c>
      <c r="C121" s="260">
        <v>0.75</v>
      </c>
      <c r="D121" s="259" t="s">
        <v>144</v>
      </c>
      <c r="E121" s="154">
        <v>0</v>
      </c>
      <c r="F121" s="170" t="s">
        <v>29</v>
      </c>
      <c r="G121" s="210"/>
      <c r="H121" s="185">
        <f t="shared" si="23"/>
        <v>0</v>
      </c>
      <c r="I121" s="149"/>
      <c r="J121" s="207" t="e">
        <f t="shared" si="24"/>
        <v>#DIV/0!</v>
      </c>
      <c r="L121" s="193"/>
    </row>
    <row r="122" spans="1:20" s="2" customFormat="1" ht="20.25">
      <c r="A122" s="219" t="s">
        <v>175</v>
      </c>
      <c r="B122" s="216" t="s">
        <v>376</v>
      </c>
      <c r="C122" s="251">
        <v>1.18</v>
      </c>
      <c r="D122" s="238" t="s">
        <v>338</v>
      </c>
      <c r="E122" s="154">
        <v>0</v>
      </c>
      <c r="F122" s="170" t="s">
        <v>29</v>
      </c>
      <c r="G122" s="210"/>
      <c r="H122" s="185">
        <f t="shared" si="23"/>
        <v>0</v>
      </c>
      <c r="I122" s="149"/>
      <c r="J122" s="207" t="e">
        <f t="shared" si="24"/>
        <v>#DIV/0!</v>
      </c>
      <c r="L122" s="193"/>
    </row>
    <row r="123" spans="1:20" s="2" customFormat="1" ht="20.25">
      <c r="A123" s="219" t="s">
        <v>176</v>
      </c>
      <c r="B123" s="216" t="s">
        <v>377</v>
      </c>
      <c r="C123" s="260">
        <v>2</v>
      </c>
      <c r="D123" s="238" t="s">
        <v>174</v>
      </c>
      <c r="E123" s="154">
        <v>0</v>
      </c>
      <c r="F123" s="214" t="s">
        <v>29</v>
      </c>
      <c r="G123" s="210"/>
      <c r="H123" s="185">
        <f t="shared" si="23"/>
        <v>0</v>
      </c>
      <c r="I123" s="180"/>
      <c r="J123" s="207" t="e">
        <f t="shared" si="24"/>
        <v>#DIV/0!</v>
      </c>
      <c r="L123" s="193"/>
    </row>
    <row r="124" spans="1:20" s="2" customFormat="1" ht="20.25">
      <c r="A124" s="219" t="s">
        <v>177</v>
      </c>
      <c r="B124" s="216" t="s">
        <v>378</v>
      </c>
      <c r="C124" s="260">
        <v>1.1599999999999999</v>
      </c>
      <c r="D124" s="243" t="s">
        <v>174</v>
      </c>
      <c r="E124" s="154">
        <v>0</v>
      </c>
      <c r="F124" s="214" t="s">
        <v>29</v>
      </c>
      <c r="G124" s="210"/>
      <c r="H124" s="185">
        <f t="shared" si="23"/>
        <v>0</v>
      </c>
      <c r="I124" s="180"/>
      <c r="J124" s="207" t="e">
        <f t="shared" si="24"/>
        <v>#DIV/0!</v>
      </c>
      <c r="L124" s="193"/>
    </row>
    <row r="125" spans="1:20" s="2" customFormat="1" ht="20.25">
      <c r="A125" s="219" t="s">
        <v>178</v>
      </c>
      <c r="B125" s="216" t="s">
        <v>379</v>
      </c>
      <c r="C125" s="251" t="s">
        <v>380</v>
      </c>
      <c r="D125" s="238" t="s">
        <v>174</v>
      </c>
      <c r="E125" s="154">
        <v>0</v>
      </c>
      <c r="F125" s="170" t="s">
        <v>29</v>
      </c>
      <c r="G125" s="210"/>
      <c r="H125" s="185">
        <f t="shared" si="23"/>
        <v>0</v>
      </c>
      <c r="I125" s="149"/>
      <c r="J125" s="207" t="e">
        <f t="shared" si="24"/>
        <v>#DIV/0!</v>
      </c>
      <c r="L125" s="193"/>
    </row>
    <row r="126" spans="1:20" s="2" customFormat="1" ht="20.25">
      <c r="A126" s="253" t="s">
        <v>179</v>
      </c>
      <c r="B126" s="254" t="s">
        <v>381</v>
      </c>
      <c r="C126" s="251" t="s">
        <v>380</v>
      </c>
      <c r="D126" s="238" t="s">
        <v>174</v>
      </c>
      <c r="E126" s="154">
        <v>0</v>
      </c>
      <c r="F126" s="170" t="s">
        <v>29</v>
      </c>
      <c r="G126" s="210"/>
      <c r="H126" s="185">
        <f t="shared" si="23"/>
        <v>0</v>
      </c>
      <c r="I126" s="149"/>
      <c r="J126" s="207" t="e">
        <f t="shared" si="24"/>
        <v>#DIV/0!</v>
      </c>
      <c r="L126" s="193"/>
    </row>
    <row r="127" spans="1:20" s="2" customFormat="1" ht="20.25">
      <c r="A127" s="253" t="s">
        <v>180</v>
      </c>
      <c r="B127" s="254" t="s">
        <v>382</v>
      </c>
      <c r="C127" s="257">
        <v>0.5</v>
      </c>
      <c r="D127" s="259" t="s">
        <v>333</v>
      </c>
      <c r="E127" s="154">
        <v>0</v>
      </c>
      <c r="F127" s="170" t="s">
        <v>29</v>
      </c>
      <c r="G127" s="210"/>
      <c r="H127" s="185">
        <f t="shared" si="23"/>
        <v>0</v>
      </c>
      <c r="I127" s="149"/>
      <c r="J127" s="207" t="e">
        <f t="shared" si="24"/>
        <v>#DIV/0!</v>
      </c>
      <c r="L127" s="193"/>
    </row>
    <row r="128" spans="1:20" s="2" customFormat="1" ht="20.25">
      <c r="A128" s="253" t="s">
        <v>181</v>
      </c>
      <c r="B128" s="254" t="s">
        <v>383</v>
      </c>
      <c r="C128" s="257">
        <v>1.9</v>
      </c>
      <c r="D128" s="259" t="s">
        <v>216</v>
      </c>
      <c r="E128" s="154">
        <v>0</v>
      </c>
      <c r="F128" s="214" t="s">
        <v>29</v>
      </c>
      <c r="G128" s="210"/>
      <c r="H128" s="185">
        <f t="shared" si="23"/>
        <v>0</v>
      </c>
      <c r="I128" s="180"/>
      <c r="J128" s="207" t="e">
        <f t="shared" si="24"/>
        <v>#DIV/0!</v>
      </c>
      <c r="L128" s="193"/>
    </row>
    <row r="129" spans="1:20" s="2" customFormat="1" ht="20.25">
      <c r="A129" s="253" t="s">
        <v>182</v>
      </c>
      <c r="B129" s="254" t="s">
        <v>384</v>
      </c>
      <c r="C129" s="257">
        <v>2</v>
      </c>
      <c r="D129" s="259" t="s">
        <v>385</v>
      </c>
      <c r="E129" s="154">
        <v>0</v>
      </c>
      <c r="F129" s="214" t="s">
        <v>29</v>
      </c>
      <c r="G129" s="210"/>
      <c r="H129" s="185">
        <f t="shared" si="23"/>
        <v>0</v>
      </c>
      <c r="I129" s="180"/>
      <c r="J129" s="207" t="e">
        <f t="shared" si="24"/>
        <v>#DIV/0!</v>
      </c>
      <c r="L129" s="193"/>
    </row>
    <row r="130" spans="1:20" s="2" customFormat="1" ht="21" thickBot="1">
      <c r="A130" s="214"/>
      <c r="B130" s="216"/>
      <c r="C130" s="172"/>
      <c r="D130" s="172"/>
      <c r="E130" s="199"/>
      <c r="F130" s="200"/>
      <c r="G130" s="208"/>
      <c r="H130" s="179"/>
      <c r="I130" s="180"/>
      <c r="J130" s="220"/>
      <c r="L130" s="193"/>
    </row>
    <row r="131" spans="1:20" ht="21" thickBot="1">
      <c r="A131" s="231">
        <v>14</v>
      </c>
      <c r="B131" s="230" t="s">
        <v>211</v>
      </c>
      <c r="C131" s="227"/>
      <c r="D131" s="218"/>
      <c r="E131" s="167"/>
      <c r="F131" s="168"/>
      <c r="G131" s="168"/>
      <c r="H131" s="168"/>
      <c r="I131" s="169">
        <f>SUM(H133:H151)</f>
        <v>0</v>
      </c>
      <c r="J131" s="191"/>
      <c r="K131" s="182" t="e">
        <f>SUM(J133:J151)</f>
        <v>#DIV/0!</v>
      </c>
      <c r="N131" s="219"/>
      <c r="O131" s="216"/>
      <c r="P131" s="194"/>
      <c r="Q131" s="194"/>
      <c r="R131" s="194"/>
      <c r="S131" s="194"/>
      <c r="T131" s="194"/>
    </row>
    <row r="132" spans="1:20" s="2" customFormat="1" ht="20.25">
      <c r="A132" s="214"/>
      <c r="B132" s="216"/>
      <c r="C132" s="172"/>
      <c r="D132" s="172"/>
      <c r="E132" s="199"/>
      <c r="F132" s="200"/>
      <c r="G132" s="208"/>
      <c r="H132" s="179"/>
      <c r="I132" s="180"/>
      <c r="J132" s="220"/>
      <c r="L132" s="193"/>
    </row>
    <row r="133" spans="1:20" s="2" customFormat="1" ht="20.25">
      <c r="A133" s="219">
        <v>14.01</v>
      </c>
      <c r="B133" s="216" t="s">
        <v>184</v>
      </c>
      <c r="C133" s="215">
        <v>3.8</v>
      </c>
      <c r="D133" s="234" t="s">
        <v>155</v>
      </c>
      <c r="E133" s="154">
        <v>0</v>
      </c>
      <c r="F133" s="170" t="s">
        <v>29</v>
      </c>
      <c r="G133" s="210"/>
      <c r="H133" s="185">
        <f t="shared" ref="H133:H146" si="25">+E133*G133</f>
        <v>0</v>
      </c>
      <c r="I133" s="149"/>
      <c r="J133" s="207" t="e">
        <f>+H133/$I$239</f>
        <v>#DIV/0!</v>
      </c>
      <c r="L133" s="193"/>
    </row>
    <row r="134" spans="1:20" s="2" customFormat="1" ht="20.25">
      <c r="A134" s="214" t="s">
        <v>185</v>
      </c>
      <c r="B134" s="215" t="s">
        <v>186</v>
      </c>
      <c r="C134" s="235">
        <v>2</v>
      </c>
      <c r="D134" s="234" t="s">
        <v>360</v>
      </c>
      <c r="E134" s="154">
        <v>0</v>
      </c>
      <c r="F134" s="170" t="s">
        <v>29</v>
      </c>
      <c r="G134" s="210"/>
      <c r="H134" s="185">
        <f t="shared" si="25"/>
        <v>0</v>
      </c>
      <c r="I134" s="149"/>
      <c r="J134" s="207" t="e">
        <f>+H134/$I$239</f>
        <v>#DIV/0!</v>
      </c>
      <c r="L134" s="193"/>
    </row>
    <row r="135" spans="1:20" s="2" customFormat="1" ht="20.25">
      <c r="A135" s="214" t="s">
        <v>187</v>
      </c>
      <c r="B135" s="215" t="s">
        <v>188</v>
      </c>
      <c r="C135" s="236">
        <v>7.43</v>
      </c>
      <c r="D135" s="234" t="s">
        <v>158</v>
      </c>
      <c r="E135" s="154">
        <v>0</v>
      </c>
      <c r="F135" s="170" t="s">
        <v>29</v>
      </c>
      <c r="G135" s="210"/>
      <c r="H135" s="185">
        <f t="shared" si="25"/>
        <v>0</v>
      </c>
      <c r="I135" s="149"/>
      <c r="J135" s="207" t="e">
        <f>+H135/$I$239</f>
        <v>#DIV/0!</v>
      </c>
      <c r="L135" s="193"/>
    </row>
    <row r="136" spans="1:20" s="2" customFormat="1" ht="20.25">
      <c r="A136" s="214" t="s">
        <v>189</v>
      </c>
      <c r="B136" s="215" t="s">
        <v>190</v>
      </c>
      <c r="C136" s="237" t="s">
        <v>363</v>
      </c>
      <c r="D136" s="238" t="s">
        <v>161</v>
      </c>
      <c r="E136" s="154">
        <v>0</v>
      </c>
      <c r="F136" s="214" t="s">
        <v>29</v>
      </c>
      <c r="G136" s="210"/>
      <c r="H136" s="185">
        <f t="shared" si="25"/>
        <v>0</v>
      </c>
      <c r="I136" s="180"/>
      <c r="J136" s="207" t="e">
        <f>+H136/$I$239</f>
        <v>#DIV/0!</v>
      </c>
      <c r="L136" s="193"/>
    </row>
    <row r="137" spans="1:20" s="2" customFormat="1" ht="20.25">
      <c r="A137" s="214" t="s">
        <v>191</v>
      </c>
      <c r="B137" s="215" t="s">
        <v>192</v>
      </c>
      <c r="C137" s="235">
        <v>1.8</v>
      </c>
      <c r="D137" s="234" t="s">
        <v>158</v>
      </c>
      <c r="E137" s="154">
        <v>0</v>
      </c>
      <c r="F137" s="214" t="s">
        <v>29</v>
      </c>
      <c r="G137" s="210"/>
      <c r="H137" s="185">
        <f t="shared" si="25"/>
        <v>0</v>
      </c>
      <c r="I137" s="180"/>
      <c r="J137" s="207" t="e">
        <f>+H137/$I$239</f>
        <v>#DIV/0!</v>
      </c>
      <c r="L137" s="193"/>
    </row>
    <row r="138" spans="1:20" s="2" customFormat="1" ht="20.25">
      <c r="A138" s="214" t="s">
        <v>193</v>
      </c>
      <c r="B138" s="215" t="s">
        <v>194</v>
      </c>
      <c r="C138" s="257">
        <v>0.98</v>
      </c>
      <c r="D138" s="258" t="s">
        <v>365</v>
      </c>
      <c r="E138" s="154">
        <v>0</v>
      </c>
      <c r="F138" s="170" t="s">
        <v>29</v>
      </c>
      <c r="G138" s="210"/>
      <c r="H138" s="185">
        <f t="shared" si="25"/>
        <v>0</v>
      </c>
      <c r="I138" s="149"/>
      <c r="J138" s="207" t="e">
        <f>+H138/$I$239</f>
        <v>#DIV/0!</v>
      </c>
      <c r="L138" s="193"/>
    </row>
    <row r="139" spans="1:20" s="2" customFormat="1" ht="20.25">
      <c r="A139" s="214" t="s">
        <v>195</v>
      </c>
      <c r="B139" s="215" t="s">
        <v>389</v>
      </c>
      <c r="C139" s="235" t="s">
        <v>199</v>
      </c>
      <c r="D139" s="234">
        <v>0.8</v>
      </c>
      <c r="E139" s="154">
        <v>0</v>
      </c>
      <c r="F139" s="170" t="s">
        <v>29</v>
      </c>
      <c r="G139" s="210"/>
      <c r="H139" s="185">
        <f t="shared" si="25"/>
        <v>0</v>
      </c>
      <c r="I139" s="149"/>
      <c r="J139" s="207" t="e">
        <f>+H139/$I$239</f>
        <v>#DIV/0!</v>
      </c>
      <c r="L139" s="193"/>
    </row>
    <row r="140" spans="1:20" s="2" customFormat="1" ht="20.25">
      <c r="A140" s="214" t="s">
        <v>196</v>
      </c>
      <c r="B140" s="215" t="s">
        <v>390</v>
      </c>
      <c r="C140" s="235"/>
      <c r="D140" s="234">
        <v>0.8</v>
      </c>
      <c r="E140" s="154">
        <v>0</v>
      </c>
      <c r="F140" s="170" t="s">
        <v>29</v>
      </c>
      <c r="G140" s="210"/>
      <c r="H140" s="185">
        <f t="shared" si="25"/>
        <v>0</v>
      </c>
      <c r="I140" s="149"/>
      <c r="J140" s="207" t="e">
        <f>+H140/$I$239</f>
        <v>#DIV/0!</v>
      </c>
      <c r="L140" s="193"/>
    </row>
    <row r="141" spans="1:20" s="2" customFormat="1" ht="20.25">
      <c r="A141" s="214" t="s">
        <v>197</v>
      </c>
      <c r="B141" s="215" t="s">
        <v>392</v>
      </c>
      <c r="C141" s="235" t="s">
        <v>393</v>
      </c>
      <c r="D141" s="239">
        <v>0.4</v>
      </c>
      <c r="E141" s="154">
        <v>0</v>
      </c>
      <c r="F141" s="214" t="s">
        <v>29</v>
      </c>
      <c r="G141" s="210"/>
      <c r="H141" s="185">
        <f t="shared" si="25"/>
        <v>0</v>
      </c>
      <c r="I141" s="180"/>
      <c r="J141" s="207" t="e">
        <f>+H141/$I$239</f>
        <v>#DIV/0!</v>
      </c>
      <c r="L141" s="193"/>
    </row>
    <row r="142" spans="1:20" s="2" customFormat="1" ht="20.25">
      <c r="A142" s="219">
        <v>15.01</v>
      </c>
      <c r="B142" s="215" t="s">
        <v>391</v>
      </c>
      <c r="C142" s="235"/>
      <c r="D142" s="239">
        <v>0.4</v>
      </c>
      <c r="E142" s="154">
        <v>0</v>
      </c>
      <c r="F142" s="214" t="s">
        <v>29</v>
      </c>
      <c r="G142" s="210"/>
      <c r="H142" s="185">
        <f t="shared" si="25"/>
        <v>0</v>
      </c>
      <c r="I142" s="180"/>
      <c r="J142" s="207" t="e">
        <f>+H142/$I$239</f>
        <v>#DIV/0!</v>
      </c>
      <c r="L142" s="193"/>
    </row>
    <row r="143" spans="1:20" s="2" customFormat="1" ht="20.25">
      <c r="A143" s="214" t="s">
        <v>198</v>
      </c>
      <c r="B143" s="215" t="s">
        <v>388</v>
      </c>
      <c r="C143" s="215">
        <v>1.2</v>
      </c>
      <c r="D143" s="215" t="s">
        <v>166</v>
      </c>
      <c r="E143" s="154">
        <v>0</v>
      </c>
      <c r="F143" s="170" t="s">
        <v>29</v>
      </c>
      <c r="G143" s="210"/>
      <c r="H143" s="185">
        <f t="shared" si="25"/>
        <v>0</v>
      </c>
      <c r="I143" s="149"/>
      <c r="J143" s="207" t="e">
        <f>+H143/$I$239</f>
        <v>#DIV/0!</v>
      </c>
      <c r="L143" s="193"/>
    </row>
    <row r="144" spans="1:20" s="2" customFormat="1" ht="20.25">
      <c r="A144" s="214" t="s">
        <v>200</v>
      </c>
      <c r="B144" s="215" t="s">
        <v>386</v>
      </c>
      <c r="C144" s="215">
        <v>1.3</v>
      </c>
      <c r="D144" s="215" t="s">
        <v>144</v>
      </c>
      <c r="E144" s="154">
        <v>0</v>
      </c>
      <c r="F144" s="214" t="s">
        <v>29</v>
      </c>
      <c r="G144" s="210"/>
      <c r="H144" s="185">
        <f t="shared" si="25"/>
        <v>0</v>
      </c>
      <c r="I144" s="180"/>
      <c r="J144" s="207" t="e">
        <f>+H144/$I$239</f>
        <v>#DIV/0!</v>
      </c>
      <c r="L144" s="193"/>
    </row>
    <row r="145" spans="1:20" s="2" customFormat="1" ht="20.25">
      <c r="A145" s="214" t="s">
        <v>201</v>
      </c>
      <c r="B145" s="215" t="s">
        <v>394</v>
      </c>
      <c r="C145" s="215">
        <v>16.2</v>
      </c>
      <c r="D145" s="215" t="s">
        <v>395</v>
      </c>
      <c r="E145" s="154">
        <v>0</v>
      </c>
      <c r="F145" s="170" t="s">
        <v>29</v>
      </c>
      <c r="G145" s="210"/>
      <c r="H145" s="185">
        <f t="shared" si="25"/>
        <v>0</v>
      </c>
      <c r="I145" s="149"/>
      <c r="J145" s="207" t="e">
        <f>+H145/$I$239</f>
        <v>#DIV/0!</v>
      </c>
      <c r="L145" s="193"/>
    </row>
    <row r="146" spans="1:20" s="2" customFormat="1" ht="20.25">
      <c r="A146" s="214" t="s">
        <v>202</v>
      </c>
      <c r="B146" s="216" t="s">
        <v>387</v>
      </c>
      <c r="C146" s="237">
        <v>0.6</v>
      </c>
      <c r="D146" s="243" t="s">
        <v>340</v>
      </c>
      <c r="E146" s="154">
        <v>0</v>
      </c>
      <c r="F146" s="214" t="s">
        <v>29</v>
      </c>
      <c r="G146" s="210"/>
      <c r="H146" s="185">
        <f t="shared" si="25"/>
        <v>0</v>
      </c>
      <c r="I146" s="180"/>
      <c r="J146" s="207" t="e">
        <f>+H146/$I$239</f>
        <v>#DIV/0!</v>
      </c>
      <c r="L146" s="193"/>
    </row>
    <row r="147" spans="1:20" s="2" customFormat="1" ht="20.25">
      <c r="A147" s="214" t="s">
        <v>203</v>
      </c>
      <c r="B147" s="215" t="s">
        <v>207</v>
      </c>
      <c r="C147" s="215">
        <v>50</v>
      </c>
      <c r="D147" s="215" t="s">
        <v>208</v>
      </c>
      <c r="E147" s="154">
        <v>0</v>
      </c>
      <c r="F147" s="214" t="s">
        <v>29</v>
      </c>
      <c r="G147" s="210"/>
      <c r="H147" s="185">
        <f t="shared" ref="H147:H150" si="26">+E147*G147</f>
        <v>0</v>
      </c>
      <c r="I147" s="180"/>
      <c r="J147" s="207" t="e">
        <f>+H147/$I$239</f>
        <v>#DIV/0!</v>
      </c>
      <c r="L147" s="193"/>
    </row>
    <row r="148" spans="1:20" s="2" customFormat="1" ht="20.25">
      <c r="A148" s="214" t="s">
        <v>204</v>
      </c>
      <c r="B148" s="216" t="s">
        <v>341</v>
      </c>
      <c r="C148" s="215">
        <v>35</v>
      </c>
      <c r="D148" s="215" t="s">
        <v>209</v>
      </c>
      <c r="E148" s="154">
        <v>0</v>
      </c>
      <c r="F148" s="214" t="s">
        <v>29</v>
      </c>
      <c r="G148" s="210"/>
      <c r="H148" s="185">
        <f t="shared" si="26"/>
        <v>0</v>
      </c>
      <c r="I148" s="180"/>
      <c r="J148" s="207" t="e">
        <f>+H148/$I$239</f>
        <v>#DIV/0!</v>
      </c>
      <c r="L148" s="193"/>
    </row>
    <row r="149" spans="1:20" s="2" customFormat="1" ht="20.25">
      <c r="A149" s="214" t="s">
        <v>205</v>
      </c>
      <c r="B149" s="261" t="s">
        <v>342</v>
      </c>
      <c r="C149" s="216" t="s">
        <v>343</v>
      </c>
      <c r="D149" s="216"/>
      <c r="E149" s="154">
        <v>0</v>
      </c>
      <c r="F149" s="214" t="s">
        <v>29</v>
      </c>
      <c r="G149" s="210"/>
      <c r="H149" s="185">
        <f t="shared" si="26"/>
        <v>0</v>
      </c>
      <c r="I149" s="180"/>
      <c r="J149" s="207" t="e">
        <f>+H149/$I$239</f>
        <v>#DIV/0!</v>
      </c>
      <c r="L149" s="193"/>
    </row>
    <row r="150" spans="1:20" s="2" customFormat="1" ht="20.25">
      <c r="A150" s="214" t="s">
        <v>206</v>
      </c>
      <c r="B150" s="216" t="s">
        <v>210</v>
      </c>
      <c r="C150" s="215" t="s">
        <v>199</v>
      </c>
      <c r="D150" s="215">
        <v>30</v>
      </c>
      <c r="E150" s="154">
        <v>0</v>
      </c>
      <c r="F150" s="214" t="s">
        <v>29</v>
      </c>
      <c r="G150" s="210"/>
      <c r="H150" s="185">
        <f t="shared" si="26"/>
        <v>0</v>
      </c>
      <c r="I150" s="180"/>
      <c r="J150" s="207" t="e">
        <f>+H150/$I$239</f>
        <v>#DIV/0!</v>
      </c>
      <c r="L150" s="193"/>
    </row>
    <row r="151" spans="1:20" s="2" customFormat="1" ht="21" thickBot="1">
      <c r="A151" s="214"/>
      <c r="B151" s="216"/>
      <c r="C151" s="172"/>
      <c r="D151" s="172"/>
      <c r="E151" s="199"/>
      <c r="F151" s="200"/>
      <c r="G151" s="208"/>
      <c r="H151" s="179"/>
      <c r="I151" s="180"/>
      <c r="J151" s="220"/>
      <c r="L151" s="193"/>
    </row>
    <row r="152" spans="1:20" ht="21" thickBot="1">
      <c r="A152" s="231">
        <v>15</v>
      </c>
      <c r="B152" s="230" t="s">
        <v>221</v>
      </c>
      <c r="C152" s="227"/>
      <c r="D152" s="218"/>
      <c r="E152" s="167"/>
      <c r="F152" s="168"/>
      <c r="G152" s="168"/>
      <c r="H152" s="168"/>
      <c r="I152" s="169">
        <f>SUM(H154:H161)</f>
        <v>0</v>
      </c>
      <c r="J152" s="191"/>
      <c r="K152" s="182" t="e">
        <f>SUM(J154:J161)</f>
        <v>#DIV/0!</v>
      </c>
      <c r="N152" s="219"/>
      <c r="O152" s="216"/>
      <c r="P152" s="194"/>
      <c r="Q152" s="194"/>
      <c r="R152" s="194"/>
      <c r="S152" s="194"/>
      <c r="T152" s="194"/>
    </row>
    <row r="153" spans="1:20" s="2" customFormat="1" ht="20.25">
      <c r="A153" s="214"/>
      <c r="B153" s="216"/>
      <c r="C153" s="172"/>
      <c r="D153" s="172"/>
      <c r="E153" s="199"/>
      <c r="F153" s="200"/>
      <c r="G153" s="208"/>
      <c r="H153" s="179"/>
      <c r="I153" s="180"/>
      <c r="J153" s="220"/>
      <c r="L153" s="193"/>
    </row>
    <row r="154" spans="1:20" s="2" customFormat="1" ht="20.25">
      <c r="A154" s="214" t="s">
        <v>212</v>
      </c>
      <c r="B154" s="215" t="s">
        <v>344</v>
      </c>
      <c r="C154" s="235">
        <v>1.8</v>
      </c>
      <c r="D154" s="215" t="s">
        <v>213</v>
      </c>
      <c r="E154" s="154">
        <v>0</v>
      </c>
      <c r="F154" s="214" t="s">
        <v>29</v>
      </c>
      <c r="G154" s="210"/>
      <c r="H154" s="185">
        <f t="shared" ref="H154:H160" si="27">+E154*G154</f>
        <v>0</v>
      </c>
      <c r="I154" s="180"/>
      <c r="J154" s="207" t="e">
        <f t="shared" ref="J154:J160" si="28">+H154/$I$239</f>
        <v>#DIV/0!</v>
      </c>
      <c r="K154" s="244"/>
      <c r="L154" s="193"/>
    </row>
    <row r="155" spans="1:20" s="2" customFormat="1" ht="20.25">
      <c r="A155" s="219" t="s">
        <v>214</v>
      </c>
      <c r="B155" s="216" t="s">
        <v>345</v>
      </c>
      <c r="C155" s="257">
        <v>0.75</v>
      </c>
      <c r="D155" s="254" t="s">
        <v>216</v>
      </c>
      <c r="E155" s="154">
        <v>0</v>
      </c>
      <c r="F155" s="214" t="s">
        <v>29</v>
      </c>
      <c r="G155" s="210"/>
      <c r="H155" s="185">
        <f t="shared" si="27"/>
        <v>0</v>
      </c>
      <c r="I155" s="180"/>
      <c r="J155" s="207" t="e">
        <f t="shared" si="28"/>
        <v>#DIV/0!</v>
      </c>
      <c r="K155" s="244"/>
      <c r="L155" s="193"/>
    </row>
    <row r="156" spans="1:20" s="2" customFormat="1" ht="20.25">
      <c r="A156" s="219" t="s">
        <v>215</v>
      </c>
      <c r="B156" s="216" t="s">
        <v>396</v>
      </c>
      <c r="C156" s="237">
        <v>1.2</v>
      </c>
      <c r="D156" s="216" t="s">
        <v>216</v>
      </c>
      <c r="E156" s="154">
        <v>0</v>
      </c>
      <c r="F156" s="214" t="s">
        <v>29</v>
      </c>
      <c r="G156" s="210"/>
      <c r="H156" s="185">
        <f t="shared" si="27"/>
        <v>0</v>
      </c>
      <c r="I156" s="180"/>
      <c r="J156" s="207" t="e">
        <f t="shared" si="28"/>
        <v>#DIV/0!</v>
      </c>
      <c r="K156" s="244"/>
      <c r="L156" s="193"/>
    </row>
    <row r="157" spans="1:20" s="2" customFormat="1" ht="20.25">
      <c r="A157" s="219" t="s">
        <v>217</v>
      </c>
      <c r="B157" s="216" t="s">
        <v>397</v>
      </c>
      <c r="C157" s="257">
        <v>2</v>
      </c>
      <c r="D157" s="254" t="s">
        <v>216</v>
      </c>
      <c r="E157" s="154">
        <v>0</v>
      </c>
      <c r="F157" s="214" t="s">
        <v>29</v>
      </c>
      <c r="G157" s="210"/>
      <c r="H157" s="185">
        <f t="shared" si="27"/>
        <v>0</v>
      </c>
      <c r="I157" s="180"/>
      <c r="J157" s="207" t="e">
        <f t="shared" si="28"/>
        <v>#DIV/0!</v>
      </c>
      <c r="K157" s="244"/>
      <c r="L157" s="193"/>
    </row>
    <row r="158" spans="1:20" s="2" customFormat="1" ht="20.25">
      <c r="A158" s="253" t="s">
        <v>218</v>
      </c>
      <c r="B158" s="254" t="s">
        <v>398</v>
      </c>
      <c r="C158" s="260">
        <v>1.18</v>
      </c>
      <c r="D158" s="254" t="s">
        <v>144</v>
      </c>
      <c r="E158" s="154">
        <v>0</v>
      </c>
      <c r="F158" s="214" t="s">
        <v>29</v>
      </c>
      <c r="G158" s="210"/>
      <c r="H158" s="185">
        <f t="shared" si="27"/>
        <v>0</v>
      </c>
      <c r="I158" s="180"/>
      <c r="J158" s="207" t="e">
        <f t="shared" si="28"/>
        <v>#DIV/0!</v>
      </c>
      <c r="K158" s="244"/>
      <c r="L158" s="193"/>
    </row>
    <row r="159" spans="1:20" s="2" customFormat="1" ht="20.25">
      <c r="A159" s="253" t="s">
        <v>219</v>
      </c>
      <c r="B159" s="254" t="s">
        <v>399</v>
      </c>
      <c r="C159" s="251" t="s">
        <v>380</v>
      </c>
      <c r="D159" s="254" t="s">
        <v>144</v>
      </c>
      <c r="E159" s="154">
        <v>0</v>
      </c>
      <c r="F159" s="214" t="s">
        <v>29</v>
      </c>
      <c r="G159" s="210"/>
      <c r="H159" s="185">
        <f t="shared" si="27"/>
        <v>0</v>
      </c>
      <c r="I159" s="180"/>
      <c r="J159" s="207" t="e">
        <f t="shared" si="28"/>
        <v>#DIV/0!</v>
      </c>
      <c r="K159" s="244"/>
      <c r="L159" s="193"/>
    </row>
    <row r="160" spans="1:20" s="2" customFormat="1" ht="20.25">
      <c r="A160" s="253" t="s">
        <v>220</v>
      </c>
      <c r="B160" s="254" t="s">
        <v>400</v>
      </c>
      <c r="C160" s="251" t="s">
        <v>380</v>
      </c>
      <c r="D160" s="254" t="s">
        <v>144</v>
      </c>
      <c r="E160" s="154">
        <v>0</v>
      </c>
      <c r="F160" s="214" t="s">
        <v>29</v>
      </c>
      <c r="G160" s="210"/>
      <c r="H160" s="185">
        <f t="shared" si="27"/>
        <v>0</v>
      </c>
      <c r="I160" s="180"/>
      <c r="J160" s="207" t="e">
        <f t="shared" si="28"/>
        <v>#DIV/0!</v>
      </c>
      <c r="K160" s="244"/>
      <c r="L160" s="193"/>
    </row>
    <row r="161" spans="1:20" s="2" customFormat="1" ht="21" thickBot="1">
      <c r="A161" s="214"/>
      <c r="B161" s="216"/>
      <c r="C161" s="172"/>
      <c r="D161" s="172"/>
      <c r="E161" s="199"/>
      <c r="F161" s="200"/>
      <c r="G161" s="208"/>
      <c r="H161" s="179"/>
      <c r="I161" s="180"/>
      <c r="J161" s="220"/>
      <c r="L161" s="193"/>
    </row>
    <row r="162" spans="1:20" ht="21" thickBot="1">
      <c r="A162" s="231">
        <v>16</v>
      </c>
      <c r="B162" s="230" t="s">
        <v>222</v>
      </c>
      <c r="C162" s="227"/>
      <c r="D162" s="218"/>
      <c r="E162" s="167"/>
      <c r="F162" s="168"/>
      <c r="G162" s="168"/>
      <c r="H162" s="168"/>
      <c r="I162" s="169">
        <f>SUM(H164:H166)</f>
        <v>0</v>
      </c>
      <c r="J162" s="191"/>
      <c r="K162" s="182" t="e">
        <f>SUM(J164:J166)</f>
        <v>#DIV/0!</v>
      </c>
      <c r="N162" s="219"/>
      <c r="O162" s="216"/>
      <c r="P162" s="194"/>
      <c r="Q162" s="194"/>
      <c r="R162" s="194"/>
      <c r="S162" s="194"/>
      <c r="T162" s="194"/>
    </row>
    <row r="163" spans="1:20" s="2" customFormat="1" ht="15.75">
      <c r="A163" s="245"/>
      <c r="B163" s="246"/>
      <c r="C163" s="246"/>
      <c r="D163" s="246"/>
      <c r="E163" s="246"/>
      <c r="F163" s="247"/>
      <c r="G163" s="247"/>
      <c r="H163" s="248"/>
      <c r="I163" s="248"/>
      <c r="J163" s="180"/>
      <c r="K163" s="248"/>
      <c r="L163" s="193"/>
    </row>
    <row r="164" spans="1:20" s="2" customFormat="1" ht="20.25">
      <c r="A164" s="219" t="s">
        <v>223</v>
      </c>
      <c r="B164" s="216" t="s">
        <v>224</v>
      </c>
      <c r="C164" s="216"/>
      <c r="D164" s="216"/>
      <c r="E164" s="216">
        <v>0</v>
      </c>
      <c r="F164" s="219" t="s">
        <v>17</v>
      </c>
      <c r="G164" s="210"/>
      <c r="H164" s="185">
        <f t="shared" ref="H164" si="29">+E164*G164</f>
        <v>0</v>
      </c>
      <c r="I164" s="180"/>
      <c r="J164" s="207" t="e">
        <f t="shared" ref="J164" si="30">+H164/$I$239</f>
        <v>#DIV/0!</v>
      </c>
      <c r="K164" s="244"/>
      <c r="L164" s="193"/>
    </row>
    <row r="165" spans="1:20" s="2" customFormat="1" ht="20.25">
      <c r="A165" s="219" t="s">
        <v>401</v>
      </c>
      <c r="B165" s="216" t="s">
        <v>402</v>
      </c>
      <c r="C165" s="216"/>
      <c r="D165" s="216"/>
      <c r="E165" s="216">
        <v>0</v>
      </c>
      <c r="F165" s="219" t="s">
        <v>28</v>
      </c>
      <c r="G165" s="210"/>
      <c r="H165" s="185">
        <f t="shared" ref="H165" si="31">+E165*G165</f>
        <v>0</v>
      </c>
      <c r="I165" s="180"/>
      <c r="J165" s="207" t="e">
        <f t="shared" ref="J165" si="32">+H165/$I$239</f>
        <v>#DIV/0!</v>
      </c>
      <c r="K165" s="244"/>
      <c r="L165" s="193"/>
    </row>
    <row r="166" spans="1:20" s="2" customFormat="1" ht="21" thickBot="1">
      <c r="A166" s="214"/>
      <c r="B166" s="216"/>
      <c r="C166" s="172"/>
      <c r="D166" s="172"/>
      <c r="E166" s="199"/>
      <c r="F166" s="200"/>
      <c r="G166" s="208"/>
      <c r="H166" s="179"/>
      <c r="J166" s="220"/>
      <c r="L166" s="193"/>
    </row>
    <row r="167" spans="1:20" ht="21" thickBot="1">
      <c r="A167" s="231">
        <v>17</v>
      </c>
      <c r="B167" s="230" t="s">
        <v>254</v>
      </c>
      <c r="C167" s="227"/>
      <c r="D167" s="218"/>
      <c r="E167" s="167"/>
      <c r="F167" s="168"/>
      <c r="G167" s="168"/>
      <c r="H167" s="168"/>
      <c r="I167" s="169">
        <f>SUM(H169:H184)</f>
        <v>0</v>
      </c>
      <c r="J167" s="191"/>
      <c r="K167" s="182" t="e">
        <f>SUM(J169:J184)</f>
        <v>#DIV/0!</v>
      </c>
      <c r="N167" s="219"/>
      <c r="O167" s="216"/>
      <c r="P167" s="194"/>
      <c r="Q167" s="194"/>
      <c r="R167" s="194"/>
      <c r="S167" s="194"/>
      <c r="T167" s="194"/>
    </row>
    <row r="168" spans="1:20" s="193" customFormat="1" ht="20.25">
      <c r="A168" s="240"/>
      <c r="B168" s="241"/>
      <c r="C168" s="241"/>
      <c r="D168" s="241"/>
      <c r="E168" s="241"/>
      <c r="F168" s="200"/>
      <c r="G168" s="208"/>
      <c r="H168" s="179"/>
      <c r="I168" s="180"/>
      <c r="J168" s="220"/>
    </row>
    <row r="169" spans="1:20" s="2" customFormat="1" ht="20.25">
      <c r="A169" s="219" t="s">
        <v>225</v>
      </c>
      <c r="B169" s="216" t="s">
        <v>226</v>
      </c>
      <c r="C169" s="216"/>
      <c r="D169" s="216"/>
      <c r="E169" s="216">
        <v>0</v>
      </c>
      <c r="F169" s="200" t="s">
        <v>27</v>
      </c>
      <c r="G169" s="210"/>
      <c r="H169" s="185">
        <f t="shared" ref="H169" si="33">+E169*G169</f>
        <v>0</v>
      </c>
      <c r="I169" s="180"/>
      <c r="J169" s="207" t="e">
        <f t="shared" ref="J169" si="34">+H169/$I$239</f>
        <v>#DIV/0!</v>
      </c>
      <c r="K169" s="244"/>
      <c r="L169" s="193"/>
    </row>
    <row r="170" spans="1:20" s="2" customFormat="1" ht="20.25">
      <c r="A170" s="219" t="s">
        <v>227</v>
      </c>
      <c r="B170" s="216" t="s">
        <v>228</v>
      </c>
      <c r="C170" s="216"/>
      <c r="D170" s="216"/>
      <c r="E170" s="216">
        <v>0</v>
      </c>
      <c r="F170" s="200" t="s">
        <v>27</v>
      </c>
      <c r="G170" s="210"/>
      <c r="H170" s="185">
        <f t="shared" ref="H170:H183" si="35">+E170*G170</f>
        <v>0</v>
      </c>
      <c r="I170" s="180"/>
      <c r="J170" s="207" t="e">
        <f t="shared" ref="J170:J183" si="36">+H170/$I$239</f>
        <v>#DIV/0!</v>
      </c>
      <c r="K170" s="244"/>
      <c r="L170" s="193"/>
    </row>
    <row r="171" spans="1:20" s="2" customFormat="1" ht="20.25">
      <c r="A171" s="219" t="s">
        <v>229</v>
      </c>
      <c r="B171" s="216" t="s">
        <v>230</v>
      </c>
      <c r="C171" s="216"/>
      <c r="D171" s="216"/>
      <c r="E171" s="216">
        <v>0</v>
      </c>
      <c r="F171" s="200" t="s">
        <v>27</v>
      </c>
      <c r="G171" s="210"/>
      <c r="H171" s="185">
        <f t="shared" si="35"/>
        <v>0</v>
      </c>
      <c r="I171" s="180"/>
      <c r="J171" s="207" t="e">
        <f t="shared" si="36"/>
        <v>#DIV/0!</v>
      </c>
      <c r="K171" s="244"/>
      <c r="L171" s="193"/>
    </row>
    <row r="172" spans="1:20" s="2" customFormat="1" ht="20.25">
      <c r="A172" s="219" t="s">
        <v>231</v>
      </c>
      <c r="B172" s="216" t="s">
        <v>232</v>
      </c>
      <c r="C172" s="216"/>
      <c r="D172" s="216"/>
      <c r="E172" s="216">
        <v>0</v>
      </c>
      <c r="F172" s="200" t="s">
        <v>27</v>
      </c>
      <c r="G172" s="210"/>
      <c r="H172" s="185">
        <f t="shared" si="35"/>
        <v>0</v>
      </c>
      <c r="I172" s="180"/>
      <c r="J172" s="207" t="e">
        <f t="shared" si="36"/>
        <v>#DIV/0!</v>
      </c>
      <c r="K172" s="244"/>
      <c r="L172" s="193"/>
    </row>
    <row r="173" spans="1:20" s="2" customFormat="1" ht="20.25">
      <c r="A173" s="219" t="s">
        <v>233</v>
      </c>
      <c r="B173" s="216" t="s">
        <v>234</v>
      </c>
      <c r="C173" s="216"/>
      <c r="D173" s="216"/>
      <c r="E173" s="216">
        <v>0</v>
      </c>
      <c r="F173" s="200" t="s">
        <v>27</v>
      </c>
      <c r="G173" s="210"/>
      <c r="H173" s="185">
        <f t="shared" si="35"/>
        <v>0</v>
      </c>
      <c r="I173" s="180"/>
      <c r="J173" s="207" t="e">
        <f t="shared" si="36"/>
        <v>#DIV/0!</v>
      </c>
      <c r="K173" s="244"/>
      <c r="L173" s="193"/>
    </row>
    <row r="174" spans="1:20" s="2" customFormat="1" ht="20.25">
      <c r="A174" s="219" t="s">
        <v>235</v>
      </c>
      <c r="B174" s="216" t="s">
        <v>236</v>
      </c>
      <c r="C174" s="216"/>
      <c r="D174" s="216"/>
      <c r="E174" s="216">
        <v>0</v>
      </c>
      <c r="F174" s="200" t="s">
        <v>27</v>
      </c>
      <c r="G174" s="210"/>
      <c r="H174" s="185">
        <f t="shared" si="35"/>
        <v>0</v>
      </c>
      <c r="I174" s="180"/>
      <c r="J174" s="207" t="e">
        <f t="shared" si="36"/>
        <v>#DIV/0!</v>
      </c>
      <c r="K174" s="244"/>
      <c r="L174" s="193"/>
    </row>
    <row r="175" spans="1:20" s="2" customFormat="1" ht="20.25">
      <c r="A175" s="219" t="s">
        <v>237</v>
      </c>
      <c r="B175" s="216" t="s">
        <v>238</v>
      </c>
      <c r="C175" s="216"/>
      <c r="D175" s="216"/>
      <c r="E175" s="216">
        <v>0</v>
      </c>
      <c r="F175" s="200" t="s">
        <v>27</v>
      </c>
      <c r="G175" s="210"/>
      <c r="H175" s="185">
        <f t="shared" si="35"/>
        <v>0</v>
      </c>
      <c r="I175" s="180"/>
      <c r="J175" s="207" t="e">
        <f t="shared" si="36"/>
        <v>#DIV/0!</v>
      </c>
      <c r="K175" s="244"/>
      <c r="L175" s="193"/>
    </row>
    <row r="176" spans="1:20" s="2" customFormat="1" ht="20.25">
      <c r="A176" s="219" t="s">
        <v>239</v>
      </c>
      <c r="B176" s="216" t="s">
        <v>240</v>
      </c>
      <c r="C176" s="216"/>
      <c r="D176" s="216"/>
      <c r="E176" s="216">
        <v>0</v>
      </c>
      <c r="F176" s="200" t="s">
        <v>27</v>
      </c>
      <c r="G176" s="210"/>
      <c r="H176" s="185">
        <f t="shared" si="35"/>
        <v>0</v>
      </c>
      <c r="I176" s="180"/>
      <c r="J176" s="207" t="e">
        <f t="shared" si="36"/>
        <v>#DIV/0!</v>
      </c>
      <c r="K176" s="244"/>
      <c r="L176" s="193"/>
    </row>
    <row r="177" spans="1:12" s="2" customFormat="1" ht="20.25">
      <c r="A177" s="219" t="s">
        <v>241</v>
      </c>
      <c r="B177" s="216" t="s">
        <v>242</v>
      </c>
      <c r="C177" s="216"/>
      <c r="D177" s="216"/>
      <c r="E177" s="216">
        <v>0</v>
      </c>
      <c r="F177" s="200" t="s">
        <v>27</v>
      </c>
      <c r="G177" s="210"/>
      <c r="H177" s="185">
        <f t="shared" si="35"/>
        <v>0</v>
      </c>
      <c r="I177" s="180"/>
      <c r="J177" s="207" t="e">
        <f t="shared" si="36"/>
        <v>#DIV/0!</v>
      </c>
      <c r="K177" s="244"/>
      <c r="L177" s="193"/>
    </row>
    <row r="178" spans="1:12" s="2" customFormat="1" ht="20.25">
      <c r="A178" s="219" t="s">
        <v>243</v>
      </c>
      <c r="B178" s="216" t="s">
        <v>244</v>
      </c>
      <c r="C178" s="216"/>
      <c r="D178" s="216"/>
      <c r="E178" s="216">
        <v>0</v>
      </c>
      <c r="F178" s="200" t="s">
        <v>27</v>
      </c>
      <c r="G178" s="210"/>
      <c r="H178" s="185">
        <f t="shared" si="35"/>
        <v>0</v>
      </c>
      <c r="I178" s="180"/>
      <c r="J178" s="207" t="e">
        <f t="shared" si="36"/>
        <v>#DIV/0!</v>
      </c>
      <c r="K178" s="244"/>
      <c r="L178" s="193"/>
    </row>
    <row r="179" spans="1:12" s="2" customFormat="1" ht="20.25">
      <c r="A179" s="219" t="s">
        <v>245</v>
      </c>
      <c r="B179" s="216" t="s">
        <v>246</v>
      </c>
      <c r="C179" s="216"/>
      <c r="D179" s="216"/>
      <c r="E179" s="216">
        <v>0</v>
      </c>
      <c r="F179" s="200" t="s">
        <v>27</v>
      </c>
      <c r="G179" s="210"/>
      <c r="H179" s="185">
        <f t="shared" si="35"/>
        <v>0</v>
      </c>
      <c r="I179" s="180"/>
      <c r="J179" s="207" t="e">
        <f t="shared" si="36"/>
        <v>#DIV/0!</v>
      </c>
      <c r="K179" s="244"/>
      <c r="L179" s="193"/>
    </row>
    <row r="180" spans="1:12" ht="20.25">
      <c r="A180" s="219" t="s">
        <v>247</v>
      </c>
      <c r="B180" s="216" t="s">
        <v>248</v>
      </c>
      <c r="C180" s="216"/>
      <c r="D180" s="216"/>
      <c r="E180" s="216">
        <v>0</v>
      </c>
      <c r="F180" s="200" t="s">
        <v>27</v>
      </c>
      <c r="G180" s="210"/>
      <c r="H180" s="185">
        <f t="shared" si="35"/>
        <v>0</v>
      </c>
      <c r="I180" s="180"/>
      <c r="J180" s="207" t="e">
        <f t="shared" si="36"/>
        <v>#DIV/0!</v>
      </c>
      <c r="K180" s="244"/>
      <c r="L180" s="194"/>
    </row>
    <row r="181" spans="1:12" ht="20.25">
      <c r="A181" s="219" t="s">
        <v>249</v>
      </c>
      <c r="B181" s="216" t="s">
        <v>250</v>
      </c>
      <c r="C181" s="216"/>
      <c r="D181" s="216"/>
      <c r="E181" s="216">
        <v>0</v>
      </c>
      <c r="F181" s="200" t="s">
        <v>27</v>
      </c>
      <c r="G181" s="210"/>
      <c r="H181" s="185">
        <f t="shared" si="35"/>
        <v>0</v>
      </c>
      <c r="I181" s="180"/>
      <c r="J181" s="207" t="e">
        <f t="shared" si="36"/>
        <v>#DIV/0!</v>
      </c>
      <c r="K181" s="244"/>
    </row>
    <row r="182" spans="1:12" ht="20.25">
      <c r="A182" s="219" t="s">
        <v>251</v>
      </c>
      <c r="B182" s="216" t="s">
        <v>252</v>
      </c>
      <c r="C182" s="216"/>
      <c r="D182" s="216"/>
      <c r="E182" s="216">
        <v>0</v>
      </c>
      <c r="F182" s="200" t="s">
        <v>27</v>
      </c>
      <c r="G182" s="210"/>
      <c r="H182" s="185">
        <f t="shared" si="35"/>
        <v>0</v>
      </c>
      <c r="I182" s="180"/>
      <c r="J182" s="207" t="e">
        <f t="shared" si="36"/>
        <v>#DIV/0!</v>
      </c>
      <c r="K182" s="244"/>
      <c r="L182" s="194"/>
    </row>
    <row r="183" spans="1:12" s="2" customFormat="1" ht="20.25">
      <c r="A183" s="219" t="s">
        <v>253</v>
      </c>
      <c r="B183" s="216" t="s">
        <v>403</v>
      </c>
      <c r="C183" s="216"/>
      <c r="D183" s="216"/>
      <c r="E183" s="216">
        <v>0</v>
      </c>
      <c r="F183" s="200" t="s">
        <v>27</v>
      </c>
      <c r="G183" s="210"/>
      <c r="H183" s="185">
        <f t="shared" si="35"/>
        <v>0</v>
      </c>
      <c r="I183" s="180"/>
      <c r="J183" s="207" t="e">
        <f t="shared" si="36"/>
        <v>#DIV/0!</v>
      </c>
      <c r="K183" s="244"/>
      <c r="L183" s="193"/>
    </row>
    <row r="184" spans="1:12" s="2" customFormat="1" ht="15.75">
      <c r="A184" s="183"/>
      <c r="B184" s="184"/>
      <c r="C184" s="172"/>
      <c r="D184" s="172"/>
      <c r="E184" s="199"/>
      <c r="F184" s="200"/>
      <c r="G184" s="199"/>
      <c r="H184" s="179"/>
      <c r="I184" s="180"/>
      <c r="J184" s="220"/>
      <c r="K184" s="193"/>
      <c r="L184" s="193"/>
    </row>
    <row r="185" spans="1:12" ht="15.75" thickBot="1">
      <c r="A185" s="173"/>
      <c r="B185" s="266"/>
      <c r="C185" s="266"/>
      <c r="D185" s="213"/>
      <c r="E185" s="179"/>
      <c r="F185" s="179"/>
      <c r="G185" s="179"/>
      <c r="H185" s="179"/>
      <c r="I185" s="180"/>
      <c r="J185" s="180"/>
      <c r="K185" s="196"/>
      <c r="L185" s="194"/>
    </row>
    <row r="186" spans="1:12" ht="21" thickBot="1">
      <c r="A186" s="174">
        <v>18</v>
      </c>
      <c r="B186" s="230" t="s">
        <v>255</v>
      </c>
      <c r="C186" s="227"/>
      <c r="D186" s="218"/>
      <c r="E186" s="168"/>
      <c r="F186" s="168"/>
      <c r="G186" s="168"/>
      <c r="H186" s="168"/>
      <c r="I186" s="169">
        <f>SUM(H188:H207)</f>
        <v>0</v>
      </c>
      <c r="J186" s="191"/>
      <c r="K186" s="182" t="e">
        <f>SUM(J188:J207)</f>
        <v>#DIV/0!</v>
      </c>
    </row>
    <row r="187" spans="1:12">
      <c r="A187" s="177"/>
      <c r="B187" s="178"/>
      <c r="C187" s="171"/>
      <c r="D187" s="171"/>
      <c r="E187" s="148"/>
      <c r="F187" s="148"/>
      <c r="G187" s="148"/>
      <c r="H187" s="148"/>
      <c r="I187" s="149"/>
      <c r="J187" s="149"/>
      <c r="K187" s="195"/>
      <c r="L187" s="194"/>
    </row>
    <row r="188" spans="1:12" ht="20.25">
      <c r="A188" s="219" t="s">
        <v>256</v>
      </c>
      <c r="B188" s="216" t="s">
        <v>257</v>
      </c>
      <c r="C188" s="216"/>
      <c r="D188" s="216"/>
      <c r="E188" s="216">
        <v>0</v>
      </c>
      <c r="F188" s="200" t="s">
        <v>27</v>
      </c>
      <c r="G188" s="210"/>
      <c r="H188" s="185">
        <f t="shared" ref="H188" si="37">+E188*G188</f>
        <v>0</v>
      </c>
      <c r="I188" s="180"/>
      <c r="J188" s="207" t="e">
        <f t="shared" ref="J188" si="38">+H188/$I$239</f>
        <v>#DIV/0!</v>
      </c>
      <c r="K188" s="244"/>
      <c r="L188" s="194"/>
    </row>
    <row r="189" spans="1:12" ht="20.25">
      <c r="A189" s="219" t="s">
        <v>258</v>
      </c>
      <c r="B189" s="216" t="s">
        <v>259</v>
      </c>
      <c r="C189" s="216"/>
      <c r="D189" s="216"/>
      <c r="E189" s="216">
        <v>0</v>
      </c>
      <c r="F189" s="200" t="s">
        <v>27</v>
      </c>
      <c r="G189" s="210"/>
      <c r="H189" s="185">
        <f t="shared" ref="H189:H199" si="39">+E189*G189</f>
        <v>0</v>
      </c>
      <c r="I189" s="180"/>
      <c r="J189" s="207" t="e">
        <f t="shared" ref="J189:J199" si="40">+H189/$I$239</f>
        <v>#DIV/0!</v>
      </c>
      <c r="K189" s="244"/>
      <c r="L189" s="194"/>
    </row>
    <row r="190" spans="1:12" ht="20.25">
      <c r="A190" s="219" t="s">
        <v>260</v>
      </c>
      <c r="B190" s="216" t="s">
        <v>261</v>
      </c>
      <c r="C190" s="216"/>
      <c r="D190" s="216"/>
      <c r="E190" s="216">
        <v>0</v>
      </c>
      <c r="F190" s="200" t="s">
        <v>27</v>
      </c>
      <c r="G190" s="210"/>
      <c r="H190" s="185">
        <f t="shared" si="39"/>
        <v>0</v>
      </c>
      <c r="I190" s="180"/>
      <c r="J190" s="207" t="e">
        <f t="shared" si="40"/>
        <v>#DIV/0!</v>
      </c>
      <c r="K190" s="244"/>
      <c r="L190" s="194"/>
    </row>
    <row r="191" spans="1:12" ht="20.25">
      <c r="A191" s="219" t="s">
        <v>262</v>
      </c>
      <c r="B191" s="216" t="s">
        <v>263</v>
      </c>
      <c r="C191" s="216"/>
      <c r="D191" s="216"/>
      <c r="E191" s="216">
        <v>0</v>
      </c>
      <c r="F191" s="200" t="s">
        <v>27</v>
      </c>
      <c r="G191" s="210"/>
      <c r="H191" s="185">
        <f t="shared" si="39"/>
        <v>0</v>
      </c>
      <c r="I191" s="180"/>
      <c r="J191" s="207" t="e">
        <f t="shared" si="40"/>
        <v>#DIV/0!</v>
      </c>
      <c r="K191" s="244"/>
      <c r="L191" s="194"/>
    </row>
    <row r="192" spans="1:12" ht="20.25">
      <c r="A192" s="219" t="s">
        <v>264</v>
      </c>
      <c r="B192" s="216" t="s">
        <v>265</v>
      </c>
      <c r="C192" s="216"/>
      <c r="D192" s="216"/>
      <c r="E192" s="216">
        <v>0</v>
      </c>
      <c r="F192" s="200" t="s">
        <v>27</v>
      </c>
      <c r="G192" s="210"/>
      <c r="H192" s="185">
        <f t="shared" si="39"/>
        <v>0</v>
      </c>
      <c r="I192" s="180"/>
      <c r="J192" s="207" t="e">
        <f t="shared" si="40"/>
        <v>#DIV/0!</v>
      </c>
      <c r="K192" s="244"/>
      <c r="L192" s="194"/>
    </row>
    <row r="193" spans="1:12" ht="20.25">
      <c r="A193" s="219" t="s">
        <v>266</v>
      </c>
      <c r="B193" s="216" t="s">
        <v>267</v>
      </c>
      <c r="C193" s="216"/>
      <c r="D193" s="216"/>
      <c r="E193" s="216">
        <v>0</v>
      </c>
      <c r="F193" s="200" t="s">
        <v>27</v>
      </c>
      <c r="G193" s="210"/>
      <c r="H193" s="185">
        <f t="shared" si="39"/>
        <v>0</v>
      </c>
      <c r="I193" s="180"/>
      <c r="J193" s="207" t="e">
        <f t="shared" si="40"/>
        <v>#DIV/0!</v>
      </c>
      <c r="K193" s="244"/>
      <c r="L193" s="194"/>
    </row>
    <row r="194" spans="1:12" ht="20.25">
      <c r="A194" s="219" t="s">
        <v>268</v>
      </c>
      <c r="B194" s="216" t="s">
        <v>269</v>
      </c>
      <c r="C194" s="216"/>
      <c r="D194" s="216"/>
      <c r="E194" s="216">
        <v>0</v>
      </c>
      <c r="F194" s="200" t="s">
        <v>27</v>
      </c>
      <c r="G194" s="210"/>
      <c r="H194" s="185">
        <f t="shared" si="39"/>
        <v>0</v>
      </c>
      <c r="I194" s="180"/>
      <c r="J194" s="207" t="e">
        <f t="shared" si="40"/>
        <v>#DIV/0!</v>
      </c>
      <c r="K194" s="244"/>
      <c r="L194" s="194"/>
    </row>
    <row r="195" spans="1:12" ht="20.25">
      <c r="A195" s="219" t="s">
        <v>270</v>
      </c>
      <c r="B195" s="216" t="s">
        <v>271</v>
      </c>
      <c r="C195" s="216"/>
      <c r="D195" s="216"/>
      <c r="E195" s="216">
        <v>0</v>
      </c>
      <c r="F195" s="200" t="s">
        <v>27</v>
      </c>
      <c r="G195" s="210"/>
      <c r="H195" s="185">
        <f t="shared" si="39"/>
        <v>0</v>
      </c>
      <c r="I195" s="180"/>
      <c r="J195" s="207" t="e">
        <f t="shared" si="40"/>
        <v>#DIV/0!</v>
      </c>
      <c r="K195" s="244"/>
      <c r="L195" s="194"/>
    </row>
    <row r="196" spans="1:12" ht="20.25">
      <c r="A196" s="219" t="s">
        <v>272</v>
      </c>
      <c r="B196" s="216" t="s">
        <v>273</v>
      </c>
      <c r="C196" s="216"/>
      <c r="D196" s="216"/>
      <c r="E196" s="216">
        <v>0</v>
      </c>
      <c r="F196" s="200" t="s">
        <v>27</v>
      </c>
      <c r="G196" s="210"/>
      <c r="H196" s="185">
        <f t="shared" si="39"/>
        <v>0</v>
      </c>
      <c r="I196" s="180"/>
      <c r="J196" s="207" t="e">
        <f t="shared" si="40"/>
        <v>#DIV/0!</v>
      </c>
      <c r="K196" s="244"/>
      <c r="L196" s="194"/>
    </row>
    <row r="197" spans="1:12" ht="20.25">
      <c r="A197" s="219" t="s">
        <v>274</v>
      </c>
      <c r="B197" s="216" t="s">
        <v>275</v>
      </c>
      <c r="C197" s="216"/>
      <c r="D197" s="216"/>
      <c r="E197" s="216">
        <v>0</v>
      </c>
      <c r="F197" s="200" t="s">
        <v>27</v>
      </c>
      <c r="G197" s="210"/>
      <c r="H197" s="185">
        <f t="shared" si="39"/>
        <v>0</v>
      </c>
      <c r="I197" s="180"/>
      <c r="J197" s="207" t="e">
        <f t="shared" si="40"/>
        <v>#DIV/0!</v>
      </c>
      <c r="K197" s="244"/>
      <c r="L197" s="194"/>
    </row>
    <row r="198" spans="1:12" ht="20.25">
      <c r="A198" s="219" t="s">
        <v>276</v>
      </c>
      <c r="B198" s="216" t="s">
        <v>277</v>
      </c>
      <c r="C198" s="216"/>
      <c r="D198" s="216"/>
      <c r="E198" s="216">
        <v>0</v>
      </c>
      <c r="F198" s="200" t="s">
        <v>27</v>
      </c>
      <c r="G198" s="210"/>
      <c r="H198" s="185">
        <f t="shared" si="39"/>
        <v>0</v>
      </c>
      <c r="I198" s="180"/>
      <c r="J198" s="207" t="e">
        <f t="shared" si="40"/>
        <v>#DIV/0!</v>
      </c>
      <c r="K198" s="244"/>
      <c r="L198" s="194"/>
    </row>
    <row r="199" spans="1:12" ht="20.25">
      <c r="A199" s="219" t="s">
        <v>278</v>
      </c>
      <c r="B199" s="216" t="s">
        <v>279</v>
      </c>
      <c r="C199" s="216"/>
      <c r="D199" s="216"/>
      <c r="E199" s="216">
        <v>0</v>
      </c>
      <c r="F199" s="200" t="s">
        <v>27</v>
      </c>
      <c r="G199" s="210"/>
      <c r="H199" s="185">
        <f t="shared" si="39"/>
        <v>0</v>
      </c>
      <c r="I199" s="180"/>
      <c r="J199" s="207" t="e">
        <f t="shared" si="40"/>
        <v>#DIV/0!</v>
      </c>
      <c r="K199" s="244"/>
      <c r="L199" s="194"/>
    </row>
    <row r="200" spans="1:12" ht="20.25">
      <c r="A200" s="219"/>
      <c r="B200" s="241" t="s">
        <v>280</v>
      </c>
      <c r="C200" s="241"/>
      <c r="D200" s="241"/>
      <c r="E200" s="216"/>
      <c r="F200" s="148"/>
      <c r="G200" s="210"/>
      <c r="H200" s="179"/>
      <c r="I200" s="180"/>
      <c r="J200" s="220"/>
      <c r="K200" s="244"/>
      <c r="L200" s="194"/>
    </row>
    <row r="201" spans="1:12" ht="20.25">
      <c r="A201" s="219" t="s">
        <v>281</v>
      </c>
      <c r="B201" s="216" t="s">
        <v>282</v>
      </c>
      <c r="C201" s="216"/>
      <c r="D201" s="216"/>
      <c r="E201" s="216">
        <v>0</v>
      </c>
      <c r="F201" s="200" t="s">
        <v>29</v>
      </c>
      <c r="G201" s="210"/>
      <c r="H201" s="185">
        <f t="shared" ref="H201" si="41">+E201*G201</f>
        <v>0</v>
      </c>
      <c r="I201" s="180"/>
      <c r="J201" s="207" t="e">
        <f t="shared" ref="J201" si="42">+H201/$I$239</f>
        <v>#DIV/0!</v>
      </c>
      <c r="K201" s="244"/>
      <c r="L201" s="194"/>
    </row>
    <row r="202" spans="1:12" ht="15.75">
      <c r="A202" s="219" t="s">
        <v>283</v>
      </c>
      <c r="B202" s="216" t="s">
        <v>284</v>
      </c>
      <c r="C202" s="216"/>
      <c r="D202" s="216"/>
      <c r="E202" s="216">
        <v>0</v>
      </c>
      <c r="F202" s="200" t="s">
        <v>29</v>
      </c>
      <c r="G202" s="148"/>
      <c r="H202" s="185">
        <f t="shared" ref="H202:H206" si="43">+E202*G202</f>
        <v>0</v>
      </c>
      <c r="I202" s="180"/>
      <c r="J202" s="207" t="e">
        <f t="shared" ref="J202:J206" si="44">+H202/$I$239</f>
        <v>#DIV/0!</v>
      </c>
      <c r="K202" s="195"/>
      <c r="L202" s="194"/>
    </row>
    <row r="203" spans="1:12" ht="15.75">
      <c r="A203" s="219" t="s">
        <v>285</v>
      </c>
      <c r="B203" s="216" t="s">
        <v>286</v>
      </c>
      <c r="C203" s="216"/>
      <c r="D203" s="216"/>
      <c r="E203" s="216">
        <v>0</v>
      </c>
      <c r="F203" s="200" t="s">
        <v>29</v>
      </c>
      <c r="G203" s="148"/>
      <c r="H203" s="185">
        <f t="shared" si="43"/>
        <v>0</v>
      </c>
      <c r="I203" s="180"/>
      <c r="J203" s="207" t="e">
        <f t="shared" si="44"/>
        <v>#DIV/0!</v>
      </c>
      <c r="K203" s="195"/>
      <c r="L203" s="194"/>
    </row>
    <row r="204" spans="1:12" ht="15.75">
      <c r="A204" s="219" t="s">
        <v>287</v>
      </c>
      <c r="B204" s="216" t="s">
        <v>288</v>
      </c>
      <c r="C204" s="216"/>
      <c r="D204" s="216"/>
      <c r="E204" s="216">
        <v>0</v>
      </c>
      <c r="F204" s="200" t="s">
        <v>29</v>
      </c>
      <c r="G204" s="148"/>
      <c r="H204" s="185">
        <f t="shared" si="43"/>
        <v>0</v>
      </c>
      <c r="I204" s="180"/>
      <c r="J204" s="207" t="e">
        <f t="shared" si="44"/>
        <v>#DIV/0!</v>
      </c>
      <c r="K204" s="195"/>
      <c r="L204" s="194"/>
    </row>
    <row r="205" spans="1:12" ht="15.75">
      <c r="A205" s="219" t="s">
        <v>289</v>
      </c>
      <c r="B205" s="216" t="s">
        <v>290</v>
      </c>
      <c r="C205" s="216"/>
      <c r="D205" s="216"/>
      <c r="E205" s="216">
        <v>0</v>
      </c>
      <c r="F205" s="200" t="s">
        <v>29</v>
      </c>
      <c r="G205" s="148"/>
      <c r="H205" s="185">
        <f t="shared" si="43"/>
        <v>0</v>
      </c>
      <c r="I205" s="180"/>
      <c r="J205" s="207" t="e">
        <f t="shared" si="44"/>
        <v>#DIV/0!</v>
      </c>
      <c r="K205" s="195"/>
      <c r="L205" s="194"/>
    </row>
    <row r="206" spans="1:12" ht="15.75">
      <c r="A206" s="219" t="s">
        <v>291</v>
      </c>
      <c r="B206" s="216" t="s">
        <v>292</v>
      </c>
      <c r="C206" s="216"/>
      <c r="D206" s="216"/>
      <c r="E206" s="216">
        <v>0</v>
      </c>
      <c r="F206" s="200" t="s">
        <v>29</v>
      </c>
      <c r="G206" s="148"/>
      <c r="H206" s="185">
        <f t="shared" si="43"/>
        <v>0</v>
      </c>
      <c r="I206" s="180"/>
      <c r="J206" s="207" t="e">
        <f t="shared" si="44"/>
        <v>#DIV/0!</v>
      </c>
      <c r="K206" s="195"/>
      <c r="L206" s="194"/>
    </row>
    <row r="207" spans="1:12" ht="15.75" thickBot="1">
      <c r="A207" s="249"/>
      <c r="B207" s="178"/>
      <c r="C207" s="171"/>
      <c r="D207" s="171"/>
      <c r="E207" s="148"/>
      <c r="F207" s="148"/>
      <c r="G207" s="148"/>
      <c r="H207" s="148"/>
      <c r="I207" s="149"/>
      <c r="J207" s="149"/>
      <c r="K207" s="195"/>
      <c r="L207" s="194"/>
    </row>
    <row r="208" spans="1:12" s="2" customFormat="1" ht="21" thickBot="1">
      <c r="A208" s="165">
        <v>19</v>
      </c>
      <c r="B208" s="166" t="s">
        <v>45</v>
      </c>
      <c r="C208" s="227"/>
      <c r="D208" s="218"/>
      <c r="E208" s="168"/>
      <c r="F208" s="168"/>
      <c r="G208" s="168"/>
      <c r="H208" s="168"/>
      <c r="I208" s="169">
        <f>SUM(H210:H217)</f>
        <v>0</v>
      </c>
      <c r="J208" s="191"/>
      <c r="K208" s="182" t="e">
        <f>SUM(J210:J217)</f>
        <v>#DIV/0!</v>
      </c>
    </row>
    <row r="209" spans="1:12" ht="20.25">
      <c r="A209" s="177"/>
      <c r="B209" s="211"/>
      <c r="C209" s="171"/>
      <c r="D209" s="171"/>
      <c r="E209" s="148"/>
      <c r="F209" s="148"/>
      <c r="G209" s="148"/>
      <c r="H209" s="148"/>
      <c r="I209" s="149"/>
      <c r="J209" s="149"/>
      <c r="K209" s="195"/>
      <c r="L209" s="194"/>
    </row>
    <row r="210" spans="1:12" ht="15.75">
      <c r="A210" s="214" t="s">
        <v>293</v>
      </c>
      <c r="B210" s="215" t="s">
        <v>294</v>
      </c>
      <c r="C210" s="172"/>
      <c r="D210" s="172"/>
      <c r="E210" s="154">
        <v>0</v>
      </c>
      <c r="F210" s="200" t="s">
        <v>27</v>
      </c>
      <c r="G210" s="199"/>
      <c r="H210" s="185">
        <f t="shared" ref="H210" si="45">+E210*G210</f>
        <v>0</v>
      </c>
      <c r="I210" s="149"/>
      <c r="J210" s="207" t="e">
        <f>+H210/$I$239</f>
        <v>#DIV/0!</v>
      </c>
      <c r="L210" s="194"/>
    </row>
    <row r="211" spans="1:12" ht="15.75">
      <c r="A211" s="214" t="s">
        <v>295</v>
      </c>
      <c r="B211" s="215" t="s">
        <v>296</v>
      </c>
      <c r="C211" s="172"/>
      <c r="D211" s="172"/>
      <c r="E211" s="154">
        <v>0</v>
      </c>
      <c r="F211" s="200" t="s">
        <v>27</v>
      </c>
      <c r="G211" s="199"/>
      <c r="H211" s="185">
        <f t="shared" ref="H211:H215" si="46">+E211*G211</f>
        <v>0</v>
      </c>
      <c r="I211" s="149"/>
      <c r="J211" s="207" t="e">
        <f t="shared" ref="J211:J215" si="47">+H211/$I$239</f>
        <v>#DIV/0!</v>
      </c>
      <c r="L211" s="194"/>
    </row>
    <row r="212" spans="1:12" ht="15.75">
      <c r="A212" s="214" t="s">
        <v>297</v>
      </c>
      <c r="B212" s="215" t="s">
        <v>298</v>
      </c>
      <c r="C212" s="172"/>
      <c r="D212" s="172"/>
      <c r="E212" s="154">
        <v>0</v>
      </c>
      <c r="F212" s="200" t="s">
        <v>27</v>
      </c>
      <c r="G212" s="199"/>
      <c r="H212" s="185">
        <f t="shared" si="46"/>
        <v>0</v>
      </c>
      <c r="I212" s="149"/>
      <c r="J212" s="207" t="e">
        <f t="shared" si="47"/>
        <v>#DIV/0!</v>
      </c>
      <c r="L212" s="194"/>
    </row>
    <row r="213" spans="1:12" ht="15.75">
      <c r="A213" s="214" t="s">
        <v>299</v>
      </c>
      <c r="B213" s="215" t="s">
        <v>300</v>
      </c>
      <c r="C213" s="172"/>
      <c r="D213" s="172"/>
      <c r="E213" s="154">
        <v>0</v>
      </c>
      <c r="F213" s="200" t="s">
        <v>27</v>
      </c>
      <c r="G213" s="199"/>
      <c r="H213" s="185">
        <f t="shared" si="46"/>
        <v>0</v>
      </c>
      <c r="I213" s="149"/>
      <c r="J213" s="207" t="e">
        <f t="shared" si="47"/>
        <v>#DIV/0!</v>
      </c>
      <c r="L213" s="194"/>
    </row>
    <row r="214" spans="1:12" ht="15.75">
      <c r="A214" s="214" t="s">
        <v>301</v>
      </c>
      <c r="B214" s="215" t="s">
        <v>302</v>
      </c>
      <c r="C214" s="172"/>
      <c r="D214" s="172"/>
      <c r="E214" s="154">
        <v>0</v>
      </c>
      <c r="F214" s="200" t="s">
        <v>27</v>
      </c>
      <c r="G214" s="199"/>
      <c r="H214" s="185">
        <f t="shared" si="46"/>
        <v>0</v>
      </c>
      <c r="I214" s="149"/>
      <c r="J214" s="207" t="e">
        <f t="shared" si="47"/>
        <v>#DIV/0!</v>
      </c>
      <c r="L214" s="194"/>
    </row>
    <row r="215" spans="1:12" ht="15.75">
      <c r="A215" s="214" t="s">
        <v>303</v>
      </c>
      <c r="B215" s="215" t="s">
        <v>304</v>
      </c>
      <c r="C215" s="172"/>
      <c r="D215" s="172"/>
      <c r="E215" s="154">
        <v>0</v>
      </c>
      <c r="F215" s="200" t="s">
        <v>27</v>
      </c>
      <c r="G215" s="199"/>
      <c r="H215" s="185">
        <f t="shared" si="46"/>
        <v>0</v>
      </c>
      <c r="I215" s="149"/>
      <c r="J215" s="207" t="e">
        <f t="shared" si="47"/>
        <v>#DIV/0!</v>
      </c>
      <c r="L215" s="194"/>
    </row>
    <row r="216" spans="1:12" ht="15.75">
      <c r="A216" s="214" t="s">
        <v>305</v>
      </c>
      <c r="B216" s="216" t="s">
        <v>306</v>
      </c>
      <c r="C216" s="250"/>
      <c r="D216" s="213"/>
      <c r="E216" s="154">
        <v>0</v>
      </c>
      <c r="F216" s="200" t="s">
        <v>27</v>
      </c>
      <c r="G216" s="199"/>
      <c r="H216" s="185">
        <f t="shared" ref="H216" si="48">+E216*G216</f>
        <v>0</v>
      </c>
      <c r="I216" s="149"/>
      <c r="J216" s="207" t="e">
        <f t="shared" ref="J216" si="49">+H216/$I$239</f>
        <v>#DIV/0!</v>
      </c>
      <c r="K216" s="180"/>
      <c r="L216" s="194"/>
    </row>
    <row r="217" spans="1:12" ht="16.5" thickBot="1">
      <c r="A217" s="214"/>
      <c r="B217" s="216"/>
      <c r="C217" s="250"/>
      <c r="D217" s="213"/>
      <c r="E217" s="154"/>
      <c r="F217" s="200"/>
      <c r="G217" s="199"/>
      <c r="H217" s="179"/>
      <c r="I217" s="180"/>
      <c r="J217" s="220"/>
      <c r="K217" s="180"/>
      <c r="L217" s="194"/>
    </row>
    <row r="218" spans="1:12" s="2" customFormat="1" ht="21" thickBot="1">
      <c r="A218" s="165">
        <v>20</v>
      </c>
      <c r="B218" s="166" t="s">
        <v>307</v>
      </c>
      <c r="C218" s="227"/>
      <c r="D218" s="218"/>
      <c r="E218" s="168"/>
      <c r="F218" s="168"/>
      <c r="G218" s="168"/>
      <c r="H218" s="168"/>
      <c r="I218" s="169">
        <f>SUM(H220:H223)</f>
        <v>0</v>
      </c>
      <c r="J218" s="191"/>
      <c r="K218" s="182" t="e">
        <f>SUM(J220:J223)</f>
        <v>#DIV/0!</v>
      </c>
    </row>
    <row r="219" spans="1:12" ht="15.75">
      <c r="A219" s="214"/>
      <c r="B219" s="216"/>
      <c r="C219" s="250"/>
      <c r="D219" s="213"/>
      <c r="E219" s="154"/>
      <c r="F219" s="200"/>
      <c r="G219" s="199"/>
      <c r="H219" s="179"/>
      <c r="I219" s="180"/>
      <c r="J219" s="220"/>
      <c r="K219" s="180"/>
      <c r="L219" s="194"/>
    </row>
    <row r="220" spans="1:12" ht="15.75">
      <c r="A220" s="214">
        <v>20.010000000000002</v>
      </c>
      <c r="B220" s="215" t="s">
        <v>308</v>
      </c>
      <c r="C220" s="250"/>
      <c r="D220" s="213"/>
      <c r="E220" s="154">
        <v>0</v>
      </c>
      <c r="F220" s="200" t="s">
        <v>28</v>
      </c>
      <c r="G220" s="199"/>
      <c r="H220" s="185">
        <f t="shared" ref="H220:H226" si="50">+E220*G220</f>
        <v>0</v>
      </c>
      <c r="I220" s="149"/>
      <c r="J220" s="207" t="e">
        <f>+H220/$I$239</f>
        <v>#DIV/0!</v>
      </c>
      <c r="K220" s="180"/>
      <c r="L220" s="194"/>
    </row>
    <row r="221" spans="1:12" ht="15.75">
      <c r="A221" s="214">
        <v>20.02</v>
      </c>
      <c r="B221" s="216" t="s">
        <v>346</v>
      </c>
      <c r="C221" s="250"/>
      <c r="D221" s="213"/>
      <c r="E221" s="154">
        <v>0</v>
      </c>
      <c r="F221" s="200" t="s">
        <v>27</v>
      </c>
      <c r="G221" s="199"/>
      <c r="H221" s="185">
        <f t="shared" si="50"/>
        <v>0</v>
      </c>
      <c r="I221" s="149"/>
      <c r="J221" s="207" t="e">
        <f>+H221/$I$239</f>
        <v>#DIV/0!</v>
      </c>
      <c r="K221" s="180"/>
      <c r="L221" s="194"/>
    </row>
    <row r="222" spans="1:12" ht="15.75">
      <c r="A222" s="214">
        <v>20.03</v>
      </c>
      <c r="B222" s="216" t="s">
        <v>309</v>
      </c>
      <c r="C222" s="250"/>
      <c r="D222" s="213"/>
      <c r="E222" s="154">
        <v>0</v>
      </c>
      <c r="F222" s="200" t="s">
        <v>27</v>
      </c>
      <c r="G222" s="199"/>
      <c r="H222" s="185">
        <f t="shared" si="50"/>
        <v>0</v>
      </c>
      <c r="I222" s="149"/>
      <c r="J222" s="207" t="e">
        <f>+H222/$I$239</f>
        <v>#DIV/0!</v>
      </c>
      <c r="K222" s="180"/>
      <c r="L222" s="194"/>
    </row>
    <row r="223" spans="1:12" ht="15.75">
      <c r="A223" s="214">
        <v>20.04</v>
      </c>
      <c r="B223" s="216" t="s">
        <v>348</v>
      </c>
      <c r="C223" s="250"/>
      <c r="D223" s="213"/>
      <c r="E223" s="154">
        <v>0</v>
      </c>
      <c r="F223" s="200" t="s">
        <v>28</v>
      </c>
      <c r="G223" s="199"/>
      <c r="H223" s="185">
        <f t="shared" si="50"/>
        <v>0</v>
      </c>
      <c r="I223" s="149"/>
      <c r="J223" s="207" t="e">
        <f>+H223/$I$239</f>
        <v>#DIV/0!</v>
      </c>
      <c r="K223" s="180"/>
      <c r="L223" s="194"/>
    </row>
    <row r="224" spans="1:12" ht="15.75">
      <c r="A224" s="214">
        <v>20.05</v>
      </c>
      <c r="B224" s="216" t="s">
        <v>404</v>
      </c>
      <c r="C224" s="250"/>
      <c r="D224" s="263"/>
      <c r="E224" s="154">
        <v>0</v>
      </c>
      <c r="F224" s="200" t="s">
        <v>27</v>
      </c>
      <c r="G224" s="199"/>
      <c r="H224" s="185">
        <f t="shared" si="50"/>
        <v>0</v>
      </c>
      <c r="I224" s="149"/>
      <c r="J224" s="207" t="e">
        <f>+H224/$I$239</f>
        <v>#DIV/0!</v>
      </c>
      <c r="K224" s="180"/>
      <c r="L224" s="194"/>
    </row>
    <row r="225" spans="1:12" ht="15.75">
      <c r="A225" s="214">
        <v>20.059999999999999</v>
      </c>
      <c r="B225" s="216" t="s">
        <v>405</v>
      </c>
      <c r="C225" s="250"/>
      <c r="D225" s="263"/>
      <c r="E225" s="154">
        <v>0</v>
      </c>
      <c r="F225" s="200" t="s">
        <v>27</v>
      </c>
      <c r="G225" s="199"/>
      <c r="H225" s="185">
        <f t="shared" si="50"/>
        <v>0</v>
      </c>
      <c r="I225" s="149"/>
      <c r="J225" s="207" t="e">
        <f>+H225/$I$239</f>
        <v>#DIV/0!</v>
      </c>
      <c r="K225" s="180"/>
      <c r="L225" s="194"/>
    </row>
    <row r="226" spans="1:12" ht="15.75">
      <c r="A226" s="214">
        <v>20.07</v>
      </c>
      <c r="B226" s="216" t="s">
        <v>406</v>
      </c>
      <c r="C226" s="250"/>
      <c r="D226" s="263"/>
      <c r="E226" s="154">
        <v>0</v>
      </c>
      <c r="F226" s="200" t="s">
        <v>29</v>
      </c>
      <c r="G226" s="199"/>
      <c r="H226" s="185">
        <f t="shared" si="50"/>
        <v>0</v>
      </c>
      <c r="I226" s="149"/>
      <c r="J226" s="207" t="e">
        <f>+H226/$I$239</f>
        <v>#DIV/0!</v>
      </c>
      <c r="K226" s="180"/>
      <c r="L226" s="194"/>
    </row>
    <row r="227" spans="1:12" ht="15.75">
      <c r="A227" s="214">
        <v>20.079999999999998</v>
      </c>
      <c r="B227" s="215" t="s">
        <v>407</v>
      </c>
      <c r="C227" s="250"/>
      <c r="D227" s="213"/>
      <c r="E227" s="154">
        <v>0</v>
      </c>
      <c r="F227" s="200" t="s">
        <v>28</v>
      </c>
      <c r="G227" s="199"/>
      <c r="H227" s="185">
        <f>+E227*G227</f>
        <v>0</v>
      </c>
      <c r="I227" s="180"/>
      <c r="J227" s="207" t="e">
        <f>+H227/$I$239</f>
        <v>#DIV/0!</v>
      </c>
      <c r="K227" s="180"/>
      <c r="L227" s="194"/>
    </row>
    <row r="228" spans="1:12" ht="16.5" thickBot="1">
      <c r="A228" s="214"/>
      <c r="B228" s="262"/>
      <c r="C228" s="250"/>
      <c r="D228" s="252"/>
      <c r="E228" s="154"/>
      <c r="F228" s="200"/>
      <c r="G228" s="199"/>
      <c r="H228" s="179"/>
      <c r="I228" s="180"/>
      <c r="J228" s="220"/>
      <c r="K228" s="180"/>
      <c r="L228" s="194"/>
    </row>
    <row r="229" spans="1:12" s="2" customFormat="1" ht="21" thickBot="1">
      <c r="A229" s="165">
        <v>21</v>
      </c>
      <c r="B229" s="166" t="s">
        <v>347</v>
      </c>
      <c r="C229" s="227"/>
      <c r="D229" s="218"/>
      <c r="E229" s="168"/>
      <c r="F229" s="168"/>
      <c r="G229" s="168"/>
      <c r="H229" s="168"/>
      <c r="I229" s="169">
        <f>SUM(H231:H237)</f>
        <v>0</v>
      </c>
      <c r="J229" s="191"/>
      <c r="K229" s="182" t="e">
        <f>SUM(J231:J237)</f>
        <v>#DIV/0!</v>
      </c>
    </row>
    <row r="230" spans="1:12" s="193" customFormat="1" ht="15.75">
      <c r="A230" s="240"/>
      <c r="B230" s="241"/>
      <c r="C230" s="241"/>
      <c r="D230" s="241"/>
      <c r="E230" s="241"/>
      <c r="F230" s="200"/>
      <c r="G230" s="199"/>
      <c r="H230" s="179"/>
      <c r="I230" s="180"/>
      <c r="J230" s="220"/>
      <c r="K230" s="180"/>
    </row>
    <row r="231" spans="1:12" ht="15.75">
      <c r="A231" s="214" t="s">
        <v>310</v>
      </c>
      <c r="B231" s="215" t="s">
        <v>311</v>
      </c>
      <c r="C231" s="215"/>
      <c r="D231" s="215"/>
      <c r="E231" s="154">
        <v>0</v>
      </c>
      <c r="F231" s="200" t="s">
        <v>27</v>
      </c>
      <c r="G231" s="199"/>
      <c r="H231" s="185">
        <f t="shared" ref="H231" si="51">+E231*G231</f>
        <v>0</v>
      </c>
      <c r="I231" s="149"/>
      <c r="J231" s="207" t="e">
        <f t="shared" ref="J231" si="52">+H231/$I$239</f>
        <v>#DIV/0!</v>
      </c>
      <c r="K231" s="180"/>
      <c r="L231" s="194"/>
    </row>
    <row r="232" spans="1:12" ht="15.75">
      <c r="A232" s="214" t="s">
        <v>312</v>
      </c>
      <c r="B232" s="216" t="s">
        <v>313</v>
      </c>
      <c r="C232" s="216"/>
      <c r="D232" s="216"/>
      <c r="E232" s="154">
        <v>0</v>
      </c>
      <c r="F232" s="200" t="s">
        <v>27</v>
      </c>
      <c r="G232" s="199"/>
      <c r="H232" s="185">
        <f t="shared" ref="H232:H237" si="53">+E232*G232</f>
        <v>0</v>
      </c>
      <c r="I232" s="149"/>
      <c r="J232" s="207" t="e">
        <f>+H232/$I$239</f>
        <v>#DIV/0!</v>
      </c>
      <c r="K232" s="180"/>
      <c r="L232" s="194"/>
    </row>
    <row r="233" spans="1:12" ht="15.75">
      <c r="A233" s="214" t="s">
        <v>314</v>
      </c>
      <c r="B233" s="215" t="s">
        <v>315</v>
      </c>
      <c r="C233" s="215"/>
      <c r="D233" s="215"/>
      <c r="E233" s="154">
        <v>0</v>
      </c>
      <c r="F233" s="200" t="s">
        <v>27</v>
      </c>
      <c r="G233" s="199"/>
      <c r="H233" s="185">
        <f t="shared" si="53"/>
        <v>0</v>
      </c>
      <c r="I233" s="149"/>
      <c r="J233" s="207" t="e">
        <f>+H233/$I$239</f>
        <v>#DIV/0!</v>
      </c>
      <c r="K233" s="180"/>
      <c r="L233" s="194"/>
    </row>
    <row r="234" spans="1:12" ht="15.75">
      <c r="A234" s="214" t="s">
        <v>316</v>
      </c>
      <c r="B234" s="215" t="s">
        <v>317</v>
      </c>
      <c r="C234" s="215"/>
      <c r="D234" s="215"/>
      <c r="E234" s="154">
        <v>0</v>
      </c>
      <c r="F234" s="200" t="s">
        <v>29</v>
      </c>
      <c r="G234" s="199"/>
      <c r="H234" s="185">
        <f t="shared" si="53"/>
        <v>0</v>
      </c>
      <c r="I234" s="149"/>
      <c r="J234" s="207" t="e">
        <f>+H234/$I$239</f>
        <v>#DIV/0!</v>
      </c>
      <c r="K234" s="180"/>
      <c r="L234" s="194"/>
    </row>
    <row r="235" spans="1:12" ht="15.75">
      <c r="A235" s="214" t="s">
        <v>318</v>
      </c>
      <c r="B235" s="215" t="s">
        <v>319</v>
      </c>
      <c r="C235" s="215"/>
      <c r="D235" s="215"/>
      <c r="E235" s="154">
        <v>0</v>
      </c>
      <c r="F235" s="200" t="s">
        <v>27</v>
      </c>
      <c r="G235" s="199"/>
      <c r="H235" s="185">
        <f t="shared" si="53"/>
        <v>0</v>
      </c>
      <c r="I235" s="149"/>
      <c r="J235" s="207" t="e">
        <f>+H235/$I$239</f>
        <v>#DIV/0!</v>
      </c>
      <c r="K235" s="180"/>
      <c r="L235" s="194"/>
    </row>
    <row r="236" spans="1:12" ht="15.75">
      <c r="A236" s="214" t="s">
        <v>320</v>
      </c>
      <c r="B236" s="215" t="s">
        <v>44</v>
      </c>
      <c r="C236" s="215"/>
      <c r="D236" s="215"/>
      <c r="E236" s="154">
        <v>0</v>
      </c>
      <c r="F236" s="200" t="s">
        <v>27</v>
      </c>
      <c r="G236" s="199"/>
      <c r="H236" s="185">
        <f t="shared" si="53"/>
        <v>0</v>
      </c>
      <c r="I236" s="149"/>
      <c r="J236" s="207" t="e">
        <f>+H236/$I$239</f>
        <v>#DIV/0!</v>
      </c>
      <c r="K236" s="180"/>
      <c r="L236" s="194"/>
    </row>
    <row r="237" spans="1:12" ht="15.75">
      <c r="A237" s="214" t="s">
        <v>321</v>
      </c>
      <c r="B237" s="215" t="s">
        <v>40</v>
      </c>
      <c r="C237" s="215"/>
      <c r="D237" s="215"/>
      <c r="E237" s="154">
        <v>0</v>
      </c>
      <c r="F237" s="200" t="s">
        <v>27</v>
      </c>
      <c r="G237" s="199"/>
      <c r="H237" s="185">
        <f t="shared" si="53"/>
        <v>0</v>
      </c>
      <c r="I237" s="149"/>
      <c r="J237" s="207" t="e">
        <f>+H237/$I$239</f>
        <v>#DIV/0!</v>
      </c>
      <c r="K237" s="180"/>
      <c r="L237" s="194"/>
    </row>
    <row r="238" spans="1:12" ht="16.5" thickBot="1">
      <c r="A238" s="214"/>
      <c r="B238" s="215"/>
      <c r="C238" s="250"/>
      <c r="D238" s="252"/>
      <c r="E238" s="154"/>
      <c r="F238" s="200"/>
      <c r="G238" s="199"/>
      <c r="H238" s="179"/>
      <c r="I238" s="180"/>
      <c r="J238" s="220"/>
      <c r="K238" s="180"/>
      <c r="L238" s="194"/>
    </row>
    <row r="239" spans="1:12" s="206" customFormat="1" ht="29.25" thickBot="1">
      <c r="A239" s="264" t="s">
        <v>38</v>
      </c>
      <c r="B239" s="265"/>
      <c r="C239" s="228"/>
      <c r="D239" s="201"/>
      <c r="E239" s="202"/>
      <c r="F239" s="202"/>
      <c r="G239" s="202"/>
      <c r="H239" s="203"/>
      <c r="I239" s="204">
        <f>SUM(I12:I237)</f>
        <v>0</v>
      </c>
      <c r="J239" s="205"/>
      <c r="K239" s="204" t="e">
        <f>SUM(K12:K237)</f>
        <v>#DIV/0!</v>
      </c>
    </row>
    <row r="240" spans="1:12">
      <c r="B240" s="1"/>
      <c r="C240" s="1"/>
      <c r="D240" s="1"/>
    </row>
    <row r="241" spans="1:11" s="2" customFormat="1">
      <c r="A241"/>
      <c r="B241" s="1"/>
      <c r="C241" s="1"/>
      <c r="D241" s="1"/>
      <c r="E241"/>
      <c r="F241"/>
      <c r="G241"/>
      <c r="H241"/>
      <c r="I241"/>
      <c r="J241"/>
      <c r="K241"/>
    </row>
    <row r="242" spans="1:11" ht="21" customHeight="1">
      <c r="B242" s="1"/>
      <c r="C242" s="1"/>
      <c r="D242" s="1"/>
    </row>
    <row r="243" spans="1:11">
      <c r="B243" s="1"/>
      <c r="C243" s="1"/>
      <c r="D243" s="1"/>
    </row>
    <row r="248" spans="1:11" s="2" customFormat="1">
      <c r="A248"/>
      <c r="B248"/>
      <c r="C248"/>
      <c r="D248"/>
      <c r="E248"/>
      <c r="F248"/>
      <c r="G248"/>
      <c r="H248"/>
      <c r="I248"/>
      <c r="J248"/>
      <c r="K248"/>
    </row>
    <row r="258" ht="31.5" customHeight="1"/>
    <row r="264" ht="15" customHeight="1"/>
  </sheetData>
  <mergeCells count="9">
    <mergeCell ref="A239:B239"/>
    <mergeCell ref="B185:C185"/>
    <mergeCell ref="I5:K5"/>
    <mergeCell ref="I7:K7"/>
    <mergeCell ref="B57:C57"/>
    <mergeCell ref="A9:C9"/>
    <mergeCell ref="B22:C22"/>
    <mergeCell ref="B46:C46"/>
    <mergeCell ref="J9:K9"/>
  </mergeCells>
  <dataValidations count="1">
    <dataValidation type="list" allowBlank="1" showInputMessage="1" showErrorMessage="1" sqref="F230:F238 F219:F228 F163:F166 F93:F96 F85:F90 F67:F72 F60:F65 F32:F45 F25:F28 F14:F21 F49:F56 F80:F83 F74:F77 F99:F101 F114:F130 F104:F112 F168:F184 F188:F199 F201:F206 F132:F151 F153:F161 F210:F217">
      <formula1>"U, GL, ML, M2, M3, MES"</formula1>
    </dataValidation>
  </dataValidations>
  <pageMargins left="0.70866141732283472" right="0.70866141732283472" top="0.74803149606299213" bottom="0.74803149606299213" header="0.31496062992125984" footer="0.31496062992125984"/>
  <pageSetup scale="4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OFERTA</vt:lpstr>
      <vt:lpstr>RUBRADO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mcleffi</cp:lastModifiedBy>
  <cp:lastPrinted>2014-05-14T14:30:25Z</cp:lastPrinted>
  <dcterms:created xsi:type="dcterms:W3CDTF">2013-03-18T18:41:53Z</dcterms:created>
  <dcterms:modified xsi:type="dcterms:W3CDTF">2015-03-27T17:32:38Z</dcterms:modified>
</cp:coreProperties>
</file>