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cndorguy.sharepoint.com/sites/UnidadPAC/Shared Documents/General/Eventos/Evento FVC/AGENCIA DE VIAJES/"/>
    </mc:Choice>
  </mc:AlternateContent>
  <xr:revisionPtr revIDLastSave="26" documentId="8_{1F6D302F-E6D6-4EEC-B2FD-48111411E3A1}" xr6:coauthVersionLast="47" xr6:coauthVersionMax="47" xr10:uidLastSave="{9CA0DACA-9F24-46C2-A066-5F125FD8838C}"/>
  <bookViews>
    <workbookView xWindow="-120" yWindow="-120" windowWidth="21840" windowHeight="13140" xr2:uid="{00000000-000D-0000-FFFF-FFFF00000000}"/>
  </bookViews>
  <sheets>
    <sheet name="Participantes" sheetId="1" r:id="rId1"/>
    <sheet name="BUDGET UNDP format " sheetId="2" state="hidden" r:id="rId2"/>
    <sheet name="Reference DSA Da Nang" sheetId="4" state="hidden" r:id="rId3"/>
    <sheet name="Reference Flight tracking" sheetId="5" state="hidden" r:id="rId4"/>
    <sheet name="Hoja2" sheetId="3" r:id="rId5"/>
    <sheet name="Hoja1" sheetId="6" state="hidden" r:id="rId6"/>
    <sheet name="Hoja3" sheetId="7" r:id="rId7"/>
  </sheets>
  <definedNames>
    <definedName name="_xlnm.Print_Area" localSheetId="0">Participantes!$A$1:$J$65</definedName>
    <definedName name="_xlnm.Print_Titles" localSheetId="3">'Reference Flight tracking'!$2:$3</definedName>
    <definedName name="Z_1D838601_FE95_4671_8BE7_CDD40D526B4C_.wvu.PrintArea" localSheetId="0" hidden="1">Participantes!$A$1:$G$65</definedName>
    <definedName name="Z_1D838601_FE95_4671_8BE7_CDD40D526B4C_.wvu.PrintTitles" localSheetId="3" hidden="1">'Reference Flight tracking'!$2:$3</definedName>
    <definedName name="Z_307DC0AD_D9B9_438F_91A5_0C74195F75C3_.wvu.PrintArea" localSheetId="0" hidden="1">Participantes!$A$1:$G$65</definedName>
    <definedName name="Z_307DC0AD_D9B9_438F_91A5_0C74195F75C3_.wvu.PrintTitles" localSheetId="3" hidden="1">'Reference Flight tracking'!$2:$3</definedName>
    <definedName name="Z_41BDEAA6_7A30_594C_9D5B_D98CE870471F_.wvu.PrintArea" localSheetId="0" hidden="1">Participantes!$A$1:$G$65</definedName>
    <definedName name="Z_41BDEAA6_7A30_594C_9D5B_D98CE870471F_.wvu.PrintTitles" localSheetId="3" hidden="1">'Reference Flight tracking'!$2:$3</definedName>
    <definedName name="Z_670572B5_8C18_4B98_93EF_93050882D3EB_.wvu.PrintTitles" localSheetId="3" hidden="1">'Reference Flight tracking'!$2:$3</definedName>
    <definedName name="Z_8A42306E_A2C4_5E43_A748_ADBA82D13945_.wvu.PrintArea" localSheetId="0" hidden="1">Participantes!$A$1:$G$65</definedName>
    <definedName name="Z_8A42306E_A2C4_5E43_A748_ADBA82D13945_.wvu.PrintTitles" localSheetId="3" hidden="1">'Reference Flight tracking'!$2:$3</definedName>
    <definedName name="Z_9AE907E0_FAA6_4A3C_89FF_D31BEF775AB7_.wvu.PrintArea" localSheetId="0" hidden="1">Participantes!$A$1:$G$65</definedName>
    <definedName name="Z_9AE907E0_FAA6_4A3C_89FF_D31BEF775AB7_.wvu.PrintTitles" localSheetId="3" hidden="1">'Reference Flight tracking'!$2:$3</definedName>
    <definedName name="Z_D2751841_0443_B548_8262_0CCF9A2822F5_.wvu.PrintArea" localSheetId="0" hidden="1">Participantes!$A$1:$G$65</definedName>
    <definedName name="Z_D2751841_0443_B548_8262_0CCF9A2822F5_.wvu.PrintTitles" localSheetId="3" hidden="1">'Reference Flight tracking'!$2:$3</definedName>
    <definedName name="Z_EA1517D8_6752_46AF_8F0F_F6A372FEE983_.wvu.PrintArea" localSheetId="0" hidden="1">Participantes!$A$1:$G$65</definedName>
    <definedName name="Z_EA1517D8_6752_46AF_8F0F_F6A372FEE983_.wvu.PrintTitles" localSheetId="3" hidden="1">'Reference Flight tracking'!$2:$3</definedName>
  </definedNames>
  <calcPr calcId="191028"/>
  <customWorkbookViews>
    <customWorkbookView name="Erykka Cruz Ochoa - Vista personalizada" guid="{9AE907E0-FAA6-4A3C-89FF-D31BEF775AB7}" mergeInterval="0" personalView="1" maximized="1" xWindow="-8" yWindow="-8" windowWidth="1382" windowHeight="744" activeSheetId="1"/>
    <customWorkbookView name="Mahendra Saywack - Personal View" guid="{1D838601-FE95-4671-8BE7-CDD40D526B4C}" mergeInterval="0" personalView="1" maximized="1" xWindow="-11" yWindow="-11" windowWidth="1942" windowHeight="1042" activeSheetId="1"/>
    <customWorkbookView name="* NMG - Personal View" guid="{8A42306E-A2C4-5E43-A748-ADBA82D13945}" mergeInterval="0" personalView="1" yWindow="9" windowWidth="1366" windowHeight="736" activeSheetId="1"/>
    <customWorkbookView name="UNDP Legal Office - Personal View" guid="{670572B5-8C18-4B98-93EF-93050882D3EB}" mergeInterval="0" personalView="1" maximized="1" xWindow="-8" yWindow="-8" windowWidth="1456" windowHeight="876" activeSheetId="1"/>
    <customWorkbookView name="Jessica Jacob - Personal View" guid="{EA1517D8-6752-46AF-8F0F-F6A372FEE983}" mergeInterval="0" personalView="1" maximized="1" xWindow="-9" yWindow="-9" windowWidth="1938" windowHeight="1048" activeSheetId="1" showComments="commIndAndComment"/>
    <customWorkbookView name="Juliana Jervis - Vista personalizada" guid="{D2751841-0443-B548-8262-0CCF9A2822F5}" mergeInterval="0" personalView="1" xWindow="2" yWindow="54" windowWidth="1353" windowHeight="788" activeSheetId="1"/>
    <customWorkbookView name="Bianca Dager - Vista personalizada" guid="{41BDEAA6-7A30-594C-9D5B-D98CE870471F}" mergeInterval="0" personalView="1" yWindow="9" windowWidth="1440" windowHeight="868" activeSheetId="1"/>
    <customWorkbookView name="Marsel Kuzyakov - Personal View" guid="{307DC0AD-D9B9-438F-91A5-0C74195F75C3}" mergeInterval="0" personalView="1" maximized="1" xWindow="-8" yWindow="-8" windowWidth="1296" windowHeight="696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65" i="1" l="1"/>
  <c r="E65" i="1" l="1"/>
  <c r="I45" i="2"/>
  <c r="I46" i="2"/>
  <c r="I47" i="2"/>
  <c r="I48" i="2"/>
  <c r="I49" i="2"/>
  <c r="H53" i="2"/>
  <c r="I53" i="2"/>
  <c r="H4" i="5"/>
  <c r="A8" i="5"/>
  <c r="A14" i="5"/>
  <c r="A15" i="5"/>
  <c r="A23" i="5"/>
  <c r="A27" i="5"/>
  <c r="A29" i="5"/>
  <c r="A33" i="5"/>
  <c r="A39" i="5"/>
  <c r="A45" i="5"/>
  <c r="A51" i="5"/>
  <c r="A57" i="5"/>
  <c r="A59" i="5"/>
  <c r="A65" i="5"/>
  <c r="A69" i="5"/>
  <c r="A75" i="5"/>
  <c r="A80" i="5"/>
  <c r="A86" i="5"/>
  <c r="A92" i="5"/>
  <c r="A98" i="5"/>
  <c r="A104" i="5"/>
  <c r="A110" i="5"/>
  <c r="A116" i="5"/>
  <c r="A117" i="5"/>
  <c r="A122" i="5"/>
  <c r="A123" i="5"/>
  <c r="A125" i="5"/>
  <c r="A131" i="5"/>
  <c r="A132" i="5"/>
  <c r="A136" i="5"/>
  <c r="A146" i="5"/>
  <c r="A148" i="5"/>
  <c r="H8" i="5"/>
  <c r="H15" i="5"/>
  <c r="H26" i="5"/>
  <c r="H27" i="5"/>
  <c r="H28" i="5"/>
  <c r="H29" i="5"/>
  <c r="H33" i="5"/>
  <c r="H39" i="5"/>
  <c r="H45" i="5"/>
  <c r="H51" i="5"/>
  <c r="H57" i="5"/>
  <c r="H59" i="5"/>
  <c r="H65" i="5"/>
  <c r="H69" i="5"/>
  <c r="H75" i="5"/>
  <c r="H80" i="5"/>
  <c r="H86" i="5"/>
  <c r="H92" i="5"/>
  <c r="H98" i="5"/>
  <c r="H104" i="5"/>
  <c r="H110" i="5"/>
  <c r="H117" i="5"/>
  <c r="H123" i="5"/>
  <c r="H125" i="5"/>
  <c r="H131" i="5"/>
  <c r="H132" i="5"/>
  <c r="H136" i="5"/>
  <c r="H146" i="5"/>
  <c r="H148" i="5"/>
  <c r="H149" i="5"/>
  <c r="J8" i="4"/>
  <c r="I8" i="4"/>
  <c r="F8" i="4"/>
  <c r="H7" i="4"/>
  <c r="K8" i="4"/>
  <c r="L8" i="4"/>
  <c r="H8" i="4"/>
  <c r="F7" i="4"/>
  <c r="J7" i="4"/>
  <c r="K7" i="4"/>
  <c r="L7" i="4"/>
  <c r="F9" i="4"/>
  <c r="I9" i="4"/>
  <c r="F10" i="4"/>
  <c r="I10" i="4"/>
  <c r="F11" i="4"/>
  <c r="H11" i="4"/>
  <c r="I11" i="4"/>
  <c r="J11" i="4"/>
  <c r="I7" i="4"/>
  <c r="G8" i="4"/>
  <c r="G9" i="4"/>
  <c r="G10" i="4"/>
  <c r="G11" i="4"/>
  <c r="G7" i="4"/>
  <c r="H9" i="4"/>
  <c r="J9" i="4"/>
  <c r="K9" i="4"/>
  <c r="L9" i="4"/>
  <c r="H10" i="4"/>
  <c r="K11" i="4"/>
  <c r="L11" i="4"/>
  <c r="I51" i="2"/>
  <c r="I55" i="2" s="1"/>
  <c r="J10" i="4"/>
  <c r="K10" i="4"/>
  <c r="L10" i="4"/>
  <c r="L12" i="4"/>
  <c r="I59" i="2" l="1"/>
  <c r="I57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tc={2873FB52-7C14-4E00-A274-68ED6B3FF12C}</author>
  </authors>
  <commentList>
    <comment ref="D61" authorId="0" shapeId="0" xr:uid="{2873FB52-7C14-4E00-A274-68ED6B3FF12C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Vendrá alguien de Corea?</t>
      </text>
    </comment>
  </commentList>
</comments>
</file>

<file path=xl/sharedStrings.xml><?xml version="1.0" encoding="utf-8"?>
<sst xmlns="http://schemas.openxmlformats.org/spreadsheetml/2006/main" count="451" uniqueCount="362">
  <si>
    <t>TOTAL</t>
  </si>
  <si>
    <t>No</t>
  </si>
  <si>
    <t>Argentina</t>
  </si>
  <si>
    <t xml:space="preserve">Bolivia </t>
  </si>
  <si>
    <t>Chile</t>
  </si>
  <si>
    <t>Colombia</t>
  </si>
  <si>
    <t>Costa Rica</t>
  </si>
  <si>
    <t>Cuba</t>
  </si>
  <si>
    <t>Ecuador</t>
  </si>
  <si>
    <t>El Salvador</t>
  </si>
  <si>
    <t>Guatemala</t>
  </si>
  <si>
    <t>Honduras</t>
  </si>
  <si>
    <t>Nicaragua</t>
  </si>
  <si>
    <t>Paraguay</t>
  </si>
  <si>
    <t>Uruguay</t>
  </si>
  <si>
    <t>Venezuela</t>
  </si>
  <si>
    <t>Subtotal</t>
  </si>
  <si>
    <t>Fundo Brasileiro para a Biodiversidade (Funbio)</t>
  </si>
  <si>
    <t>Caixa Economica Federal (CEF)</t>
  </si>
  <si>
    <t>Banco Nacional de Desenvolvimento Econômico e Social (BNDES)</t>
  </si>
  <si>
    <t>Fondo para la Acción Ambiental y la Niñez (FondoAccion)</t>
  </si>
  <si>
    <t>Findeter</t>
  </si>
  <si>
    <t>Instituto Interamericano de Cooperación para la Agricultura (IICA)</t>
  </si>
  <si>
    <t>Fondo Mexicano para la Conservación de la Naturaleza A.C. (FMCN)</t>
  </si>
  <si>
    <t>Nacional Financiera, S.N.C., Banca de Desarrollo (Nafin)</t>
  </si>
  <si>
    <t>Fundación Avina (FundacionAvina)</t>
  </si>
  <si>
    <t>Peruvian Trust Fund for National Parks and Protected Areas (Profonanpe)</t>
  </si>
  <si>
    <t>Corporación Andina de Fomento (CAF)</t>
  </si>
  <si>
    <t>Banco Centroamericano de Integración Económica (CABEI)</t>
  </si>
  <si>
    <t>Caribbean Community Climate Change Centre</t>
  </si>
  <si>
    <t>Protected Areas Conservation Trust</t>
  </si>
  <si>
    <t>Caribbean Development Bank</t>
  </si>
  <si>
    <t>Department of Environment, Ministry of Health and Environment, Government of Antigua and Barbuda</t>
  </si>
  <si>
    <t>Jamaica Social Investment Fund</t>
  </si>
  <si>
    <t>ALIDE</t>
  </si>
  <si>
    <t>Asobancaria</t>
  </si>
  <si>
    <t>Bancoldex</t>
  </si>
  <si>
    <t>CEDAF</t>
  </si>
  <si>
    <t>Accomodation</t>
  </si>
  <si>
    <t>GCF Event</t>
  </si>
  <si>
    <t>17-20 April 2018</t>
  </si>
  <si>
    <t>Da Nang - Vietnam</t>
  </si>
  <si>
    <t>Exchange Rate March 2018:</t>
  </si>
  <si>
    <t>Qty</t>
  </si>
  <si>
    <t>No. of Day/Night</t>
  </si>
  <si>
    <t>Date</t>
  </si>
  <si>
    <t>Quotation</t>
  </si>
  <si>
    <t>VND perr unit</t>
  </si>
  <si>
    <t>TOTAL VND</t>
  </si>
  <si>
    <t>USD per unit</t>
  </si>
  <si>
    <t>TOTAL USD</t>
  </si>
  <si>
    <t>A</t>
  </si>
  <si>
    <t>Single room:</t>
  </si>
  <si>
    <t>Ministers</t>
  </si>
  <si>
    <t>16-17 April</t>
  </si>
  <si>
    <t>Official</t>
  </si>
  <si>
    <t>16-20 April</t>
  </si>
  <si>
    <t>Accredited entities</t>
  </si>
  <si>
    <t>Board members</t>
  </si>
  <si>
    <t>B</t>
  </si>
  <si>
    <t>Meeting Package</t>
  </si>
  <si>
    <t>Full day meeting package (lunch, 2x coffee breaks) in plenary room for 200 pax</t>
  </si>
  <si>
    <t>C</t>
  </si>
  <si>
    <t>Meeting Room</t>
  </si>
  <si>
    <t>Breakout rooms for 50 pax each</t>
  </si>
  <si>
    <t>Secretariat room 1 - for secretariat</t>
  </si>
  <si>
    <t>Secretariat room 2</t>
  </si>
  <si>
    <t>D</t>
  </si>
  <si>
    <t>Welcome Reception</t>
  </si>
  <si>
    <t xml:space="preserve"> Catering (finger food and soft drink)</t>
  </si>
  <si>
    <t>Alcohol (?)</t>
  </si>
  <si>
    <t>E</t>
  </si>
  <si>
    <t>IT Equipments</t>
  </si>
  <si>
    <t>Projectors/LCD</t>
  </si>
  <si>
    <t>Laptops</t>
  </si>
  <si>
    <t>PA system, Microphones</t>
  </si>
  <si>
    <t>Multi function photocopy machine color (photocopier, printer, scanner)</t>
  </si>
  <si>
    <t>Laptop for Secretariat room</t>
  </si>
  <si>
    <t>ESTIMATED SUBTOTAL FOR A TO E AND STATIONARY:</t>
  </si>
  <si>
    <t>F</t>
  </si>
  <si>
    <t>Professional Photographer 4 days * 8hrs</t>
  </si>
  <si>
    <t>G</t>
  </si>
  <si>
    <t>AIR TICKETS</t>
  </si>
  <si>
    <t>Officials</t>
  </si>
  <si>
    <t>Direct Accredited entities</t>
  </si>
  <si>
    <t>unknown of itinerary</t>
  </si>
  <si>
    <t>Civil Society Observers</t>
  </si>
  <si>
    <t>10% provision for late reserervation</t>
  </si>
  <si>
    <t>tickets for 5 CO support staff</t>
  </si>
  <si>
    <t>H</t>
  </si>
  <si>
    <t>DSA (attached details)</t>
  </si>
  <si>
    <t>I</t>
  </si>
  <si>
    <t>Salary for support staff</t>
  </si>
  <si>
    <t>SUB-TOTAL</t>
  </si>
  <si>
    <t>fee 10%</t>
  </si>
  <si>
    <t>ESTIMATED TOTAL:</t>
  </si>
  <si>
    <t>DSA estimation</t>
  </si>
  <si>
    <t>OPTION 1</t>
  </si>
  <si>
    <t>Reference calculation per day per person</t>
  </si>
  <si>
    <t>Total per person</t>
  </si>
  <si>
    <t>Estimated total for all in category</t>
  </si>
  <si>
    <t>DSA Participants</t>
  </si>
  <si>
    <t>Nights</t>
  </si>
  <si>
    <t>Pax</t>
  </si>
  <si>
    <t>DSA for Da Nang, Vietnam (February 2018 rate), USD</t>
  </si>
  <si>
    <t>Terminal Expenses - 1 day DSA (day of arrival), USD</t>
  </si>
  <si>
    <t>DSA with deduction of 50% for days when accommodation is provided, USD</t>
  </si>
  <si>
    <t>DSA with further deduction of 6% for days when only breakfast is provided (day of departure), USD</t>
  </si>
  <si>
    <t>DSA with further deduction of 12% for days when breakfast and lunch is provided  (4-6 April), USD</t>
  </si>
  <si>
    <t>DSA with further deduction of 12% for day when breakfast, lunch and dinner is provided  (3 April), USD</t>
  </si>
  <si>
    <t>Total DSA Amount from arrival to departure, USD</t>
  </si>
  <si>
    <t>Total DSA Amount for participants in this category, USD</t>
  </si>
  <si>
    <t>ESTIMATED ATK COST, DA NANG, APRIL 16-20, 2018</t>
  </si>
  <si>
    <t>Category of pax</t>
  </si>
  <si>
    <r>
      <rPr>
        <b/>
        <sz val="8"/>
        <color rgb="FFFF0000"/>
        <rFont val="Calibri"/>
        <family val="2"/>
        <scheme val="minor"/>
      </rPr>
      <t>From capital</t>
    </r>
    <r>
      <rPr>
        <b/>
        <sz val="8"/>
        <color theme="1"/>
        <rFont val="Calibri"/>
        <family val="2"/>
        <scheme val="minor"/>
      </rPr>
      <t xml:space="preserve"> of Country of Origin</t>
    </r>
  </si>
  <si>
    <t>Capital</t>
  </si>
  <si>
    <t>Booking: ECONOMY FLEXIBLE REGARDLESS OF FLIGHT HOURS</t>
  </si>
  <si>
    <t>Fare</t>
  </si>
  <si>
    <t>For No. of pax</t>
  </si>
  <si>
    <t>Subtotal per country</t>
  </si>
  <si>
    <t>= F * G</t>
  </si>
  <si>
    <t>OFFICIALS (3 per country)</t>
  </si>
  <si>
    <t>Bangladesh</t>
  </si>
  <si>
    <t>Dhaka</t>
  </si>
  <si>
    <t xml:space="preserve">  2  TG 340  16APR 1 DACBKK DK1  0200 0530  16APR  </t>
  </si>
  <si>
    <t xml:space="preserve">  3  PG 947  16APR 1 BKKDAD DK1  1100 1245  16APR  </t>
  </si>
  <si>
    <t xml:space="preserve">  4  PG 948  21APR 6 DADBKK DK1  1335 1525  21APR  </t>
  </si>
  <si>
    <t xml:space="preserve">  5  TG 339  21APR 6 BKKDAC DK1  2315 0050  22APR  </t>
  </si>
  <si>
    <t>Bahrain</t>
  </si>
  <si>
    <t> Manama</t>
  </si>
  <si>
    <t xml:space="preserve">  2  EK 834  15APR 7*BAHDXB DK1  2250 0115  16APR  </t>
  </si>
  <si>
    <t xml:space="preserve">  3  EK 394  16APR 1*DXBHAN DK1  0330 1315  16APR  </t>
  </si>
  <si>
    <t xml:space="preserve">  4  VN 177  16APR 1 HANDAD DK1  1500 1620  16APR  </t>
  </si>
  <si>
    <t xml:space="preserve">  5  VN 135  20APR 5 DADSGN DK1  1900 2030  20APR  </t>
  </si>
  <si>
    <t xml:space="preserve">  6  EK 393  20APR 5 SGNDXB DK1  2355 0415  21APR  </t>
  </si>
  <si>
    <t xml:space="preserve">  7  EK 837  21APR 6 DXBBAH DK1  0830 0845  21APR  </t>
  </si>
  <si>
    <t>Bhutan</t>
  </si>
  <si>
    <t>Thimphu</t>
  </si>
  <si>
    <t>can not provide booking</t>
  </si>
  <si>
    <t>Brunei Darussalam</t>
  </si>
  <si>
    <t>Bandar Seri Begawan </t>
  </si>
  <si>
    <t xml:space="preserve">  1  SQ 181 B 15APR 7*BWNSIN DK1  1155 1405  15APR  E  0 320 M</t>
  </si>
  <si>
    <t xml:space="preserve">     OPERATED BY SILKAIR</t>
  </si>
  <si>
    <t xml:space="preserve">  2  SQ5038 B 16APR 1*SINDAD DK1  1100 1245  16APR  E  0 738 M</t>
  </si>
  <si>
    <t xml:space="preserve">  3  SQ5037 B 21APR 6*DADSIN DK1  1335 1720  21APR  E  0 738 M</t>
  </si>
  <si>
    <t xml:space="preserve">  4  SQ 182 B 22APR 7*SINBWN DK1  0840 1050  22APR  E  0 320 M</t>
  </si>
  <si>
    <t>Cambodia</t>
  </si>
  <si>
    <t>Phnom Penh</t>
  </si>
  <si>
    <t xml:space="preserve"> 1 VN 921 16APR M PNHSGN SS1  1415  1505                                            </t>
  </si>
  <si>
    <r>
      <t xml:space="preserve"> 2 VN 136 16APR M SGNDAD SS1  1800  </t>
    </r>
    <r>
      <rPr>
        <b/>
        <sz val="10"/>
        <color rgb="FFFF0000"/>
        <rFont val="Calibri"/>
        <family val="2"/>
        <scheme val="minor"/>
      </rPr>
      <t xml:space="preserve">1920 </t>
    </r>
    <r>
      <rPr>
        <sz val="10"/>
        <rFont val="Calibri"/>
        <family val="2"/>
        <scheme val="minor"/>
      </rPr>
      <t xml:space="preserve"> </t>
    </r>
  </si>
  <si>
    <t xml:space="preserve"> 4 VN 920 21APR J SGNPNH SS1  1555  1650  </t>
  </si>
  <si>
    <t>China</t>
  </si>
  <si>
    <t>Beijing</t>
  </si>
  <si>
    <t xml:space="preserve">  2  MU5013  16APR 1 PEKDAD DK1  2020 0020  17APR </t>
  </si>
  <si>
    <t xml:space="preserve">  3  MU5014  21APR 6 DADPEK DK1  0120 0635  21APR  </t>
  </si>
  <si>
    <t>Indonesia</t>
  </si>
  <si>
    <t>Jakarta</t>
  </si>
  <si>
    <t xml:space="preserve"> 1 VN 630 16APR M CGKSGN SS1  1350  1705  </t>
  </si>
  <si>
    <t xml:space="preserve"> 2 VN 140 16APR M SGNDAD SS1  2000  2120  </t>
  </si>
  <si>
    <t xml:space="preserve"> 3 VN 105 21APR J DADSGN SS1  0630  0800  </t>
  </si>
  <si>
    <t xml:space="preserve"> 4 VN 631 21APR J SGNCGK SS1  0950  1300  </t>
  </si>
  <si>
    <t xml:space="preserve">India </t>
  </si>
  <si>
    <t>New Delhi</t>
  </si>
  <si>
    <t xml:space="preserve">1 SQ 403 15APR 7 DELSIN*SS1  2155  0610   16APR </t>
  </si>
  <si>
    <t xml:space="preserve">2 SQ5038 16APR 1 SINDAD*SS1  1100  1245  </t>
  </si>
  <si>
    <t xml:space="preserve">OPERATED BY SILKAIR                                                                                               </t>
  </si>
  <si>
    <t xml:space="preserve"> 3 SQ5037 21APR 6 DADSIN*SS1  1335  1720  </t>
  </si>
  <si>
    <t xml:space="preserve">OPERATED BY SILKAIR                                                                                    </t>
  </si>
  <si>
    <t xml:space="preserve"> 4 SQ 402 22APR 7 SINDEL*SS1  0235  0540  </t>
  </si>
  <si>
    <t>Iran</t>
  </si>
  <si>
    <t> Tehran</t>
  </si>
  <si>
    <t xml:space="preserve">  1  EK 980  15APR 7*IKADXB DK1  1910 2100  15APR  </t>
  </si>
  <si>
    <t xml:space="preserve">Note: IKA TEHRAN KHOMEINI, IRAN </t>
  </si>
  <si>
    <t xml:space="preserve">  2  EK 394  16APR 1*DXBHAN DK1  0330 1315  16APR  </t>
  </si>
  <si>
    <t xml:space="preserve">  3  VN 177  16APR 1 HANDAD DK1  1500 1620  16APR  </t>
  </si>
  <si>
    <t xml:space="preserve">  4  VN 135  20APR 5 DADSGN DK1  1900 2030  20APR  </t>
  </si>
  <si>
    <t xml:space="preserve">  5  EK 393  20APR 5*SGNDXB DK1  2355 0415  21APR    </t>
  </si>
  <si>
    <t xml:space="preserve">  6  EK 971  21APR 6*DXBIKA DK1  0745 1025  21APR  </t>
  </si>
  <si>
    <t>Iraq</t>
  </si>
  <si>
    <t> Bagdad</t>
  </si>
  <si>
    <t xml:space="preserve">  2  EK2073  15APR 7*BGWDXB DK1  1850 2215  15APR  </t>
  </si>
  <si>
    <t>Note: BGW BAGHDAD, IRAQ</t>
  </si>
  <si>
    <t xml:space="preserve">  4  VN 181  16APR 1 HANDAD DK1  1630 1750  16APR  </t>
  </si>
  <si>
    <t xml:space="preserve">  5  VN 190  20APR 5 DADHAN DK1  2045 2210  20APR  </t>
  </si>
  <si>
    <t xml:space="preserve">  6  EK 395  21APR 6*HANDXB DK1  0130 0505  21APR  </t>
  </si>
  <si>
    <t xml:space="preserve">  7  EK 941  21APR 6*DXBBGW DK1  0755 0930  21APR  </t>
  </si>
  <si>
    <t>Jordan</t>
  </si>
  <si>
    <t> Amman</t>
  </si>
  <si>
    <t xml:space="preserve">  1  EK 904  15APR 7*AMMDXB DK1  1740 2140  15APR  </t>
  </si>
  <si>
    <t xml:space="preserve">Note: AMM AMMAN, JORDAN </t>
  </si>
  <si>
    <t xml:space="preserve">  3  VN 181  16APR 1 HANDAD DK1  1630 1750  16APR  </t>
  </si>
  <si>
    <t xml:space="preserve">  5  EK 393  20APR 5*SGNDXB DK1  2355 0415  21APR  </t>
  </si>
  <si>
    <t xml:space="preserve">  6  EK 901  21APR 6*DXBAMM DK1  0730 0950  21APR  </t>
  </si>
  <si>
    <t>Korea ROK</t>
  </si>
  <si>
    <t>Seoul</t>
  </si>
  <si>
    <t xml:space="preserve"> 1 VN 431Y 16APR M ICNDAD SS1  1120  1405  /E                                           </t>
  </si>
  <si>
    <t xml:space="preserve"> 2 VN 430Y 21APR J DADICN SS1  0015  0640  /E </t>
  </si>
  <si>
    <t>Kuwait</t>
  </si>
  <si>
    <t> Kuwait City</t>
  </si>
  <si>
    <t xml:space="preserve">1  EK 860  15APR 7*KWIDXB DK1  2235 0120  16APR  </t>
  </si>
  <si>
    <t>Note: KWI KUWAIT, KUWAIT</t>
  </si>
  <si>
    <t xml:space="preserve">  6  EK 855  21APR 6*DXBKWI DK1  0745 0825  21APR  </t>
  </si>
  <si>
    <t>Lao PDR</t>
  </si>
  <si>
    <t>Vientiane</t>
  </si>
  <si>
    <t xml:space="preserve"> 1 VN2896 16APR M VTEHAN SS1  1440  1550  </t>
  </si>
  <si>
    <t xml:space="preserve">     /OPERATED BY LAO AIRLINES  /QV 0311B/                                              </t>
  </si>
  <si>
    <t xml:space="preserve"> 2 VN 185 16APR M HANDAD SS1  1830  1950  </t>
  </si>
  <si>
    <t xml:space="preserve"> 3 VN 123 21APR J DADSGN SS1  1215  1345  </t>
  </si>
  <si>
    <t>Lebanon</t>
  </si>
  <si>
    <t> Beirut</t>
  </si>
  <si>
    <t xml:space="preserve">2  QR 421  15APR 7*BEYDOH DK1  2040 0045  16APR  </t>
  </si>
  <si>
    <t>Note: BEY BEIRUT, LEBANON</t>
  </si>
  <si>
    <t xml:space="preserve">  3  QR 970  16APR 1*DOHSGN DK1  0155 1355  16APR  </t>
  </si>
  <si>
    <t xml:space="preserve">  4  VN 132  16APR 1 SGNDAD DK1  1630 1750  16APR  </t>
  </si>
  <si>
    <t xml:space="preserve">  5  VN7123  21APR 6 DADSGN DK1  1500 1630  21APR  </t>
  </si>
  <si>
    <t xml:space="preserve">  6  QR 971  21APR 6*SGNDOH DK1  1915 2320  21APR </t>
  </si>
  <si>
    <t xml:space="preserve">  7  QR 426  22APR 7*DOHBEY DK1  0230 0700  22APR  </t>
  </si>
  <si>
    <t>Malaysia</t>
  </si>
  <si>
    <t>Kuala Lumpur</t>
  </si>
  <si>
    <t xml:space="preserve"> 1 MI 321 16APR 1 KULSIN*SS1  0855  0950  </t>
  </si>
  <si>
    <t xml:space="preserve"> 2 MI 638 16APR 1 SINDAD*SS1  1100  1245  </t>
  </si>
  <si>
    <t xml:space="preserve"> 3 MI 637 21APR 6 DADSIN*SS1  1335  1720  </t>
  </si>
  <si>
    <t xml:space="preserve"> 4 MI5818 21APR 6 SINKUL*SS1  1845  1945  </t>
  </si>
  <si>
    <t xml:space="preserve">OPERATED BY SINGAPORE AIRLINES  </t>
  </si>
  <si>
    <t>Maldives</t>
  </si>
  <si>
    <t> Malé</t>
  </si>
  <si>
    <t xml:space="preserve">1 SQ 451 16APR 1 MLESIN*SS1  2325  0710   17APR </t>
  </si>
  <si>
    <t xml:space="preserve">Note: MLE MALE, MALDIVES </t>
  </si>
  <si>
    <t xml:space="preserve"> 2 SQ5132 17APR 2 SINDAD*SS1  0900  1045  </t>
  </si>
  <si>
    <t xml:space="preserve">OPERATED BY SILKAIR                                                                                                 </t>
  </si>
  <si>
    <t xml:space="preserve">OPERATED BY SILKAIR                                                                                     </t>
  </si>
  <si>
    <t xml:space="preserve"> 4 SQ 452 21APR 6 SINMLE*SS1  2045  2210  </t>
  </si>
  <si>
    <t>Mongolia</t>
  </si>
  <si>
    <t>Ulaanbaatar</t>
  </si>
  <si>
    <t xml:space="preserve">  1  KE 868 Y 16APR 1 ULNICN DK1  2315 0325  17APR  E  0 333 M</t>
  </si>
  <si>
    <t xml:space="preserve">Note: ULN ULAANBAATAR, MONGOLIA </t>
  </si>
  <si>
    <t xml:space="preserve">  2  KE5789 Y 17APR 2 ICNDAD DK1  0720 1000  17APR  E  0 772</t>
  </si>
  <si>
    <t xml:space="preserve">     OPERATED BY JIN AIR</t>
  </si>
  <si>
    <t xml:space="preserve">  3  KE5790 Y 21APR 6 DADICN DK1  1110 1730  21APR  E  0 772</t>
  </si>
  <si>
    <t xml:space="preserve">  4  KE 867 Y 21APR 6 ICNULN DK1  1905 2145  21APR  E  0 333 M</t>
  </si>
  <si>
    <t>Myanmar</t>
  </si>
  <si>
    <t>Naypyidaw</t>
  </si>
  <si>
    <t xml:space="preserve"> 1  UB 102  15APR 7 NYTRGN DK1  0820 0910  15APR  </t>
  </si>
  <si>
    <t xml:space="preserve">Note: NYT NAY PYI TAW, MYANMAR  </t>
  </si>
  <si>
    <t xml:space="preserve"> 2 VN 942 15APR S RGNSGN SS1  1210  1500  </t>
  </si>
  <si>
    <t xml:space="preserve"> 3 VN 136 15APR S SGNDAD SS1  1800  1920  </t>
  </si>
  <si>
    <t xml:space="preserve"> 4 VN7105 21APR J DADSGN SS1  0615  0745  </t>
  </si>
  <si>
    <t xml:space="preserve"> 5 VN 943 21APR J SGNRGN SS1  0935  1110  </t>
  </si>
  <si>
    <t xml:space="preserve"> 6 UB 121  21APR 6 RGNNYT DK1  1630 1720  21APR  </t>
  </si>
  <si>
    <t>Nepal</t>
  </si>
  <si>
    <t> Kathmandu</t>
  </si>
  <si>
    <t xml:space="preserve">1 SQ5313 15APR 7 KTMSIN*SS1  2150  0455   16APR </t>
  </si>
  <si>
    <t>Note: KTM KATHMANDU, NEPAL</t>
  </si>
  <si>
    <t xml:space="preserve">OPERATED BY SILKAIR                                                                                                </t>
  </si>
  <si>
    <t xml:space="preserve"> 2 SQ5038 16APR 1 SINDAD*SS1  1100  1245  /DCSQ /E             </t>
  </si>
  <si>
    <t xml:space="preserve">OPERATED BY SILKAIR                                                                                              </t>
  </si>
  <si>
    <t xml:space="preserve"> 3 KA 221 21APR 6 DADHKG*SS1  0950  1245  /DCKA /E             </t>
  </si>
  <si>
    <t xml:space="preserve"> 4 KA 104 21APR 6 HKGKTM*SS1  1910  2200  /DCKA /E  </t>
  </si>
  <si>
    <t>Oman</t>
  </si>
  <si>
    <t> Muscat</t>
  </si>
  <si>
    <t xml:space="preserve">1 WY 817 15APR 7 MCTBKK SS1  2115  0620   16APR </t>
  </si>
  <si>
    <t xml:space="preserve">Note: MCT MUSCAT, OMAN  </t>
  </si>
  <si>
    <t xml:space="preserve">  2  VN3971 16APR M BKKDAD SS1  1100  1235  </t>
  </si>
  <si>
    <t xml:space="preserve">     /OPERATED BY BANGKOK AIRWAYS  /PG 0947K/                                           </t>
  </si>
  <si>
    <t xml:space="preserve">  3 VN3970 21APR J DADBKK SS1  1335  1515  </t>
  </si>
  <si>
    <t xml:space="preserve">     /OPERATED BY BANGKOK AIRWAYS  /PG 0948K/  </t>
  </si>
  <si>
    <t xml:space="preserve">  4 WY 816 21APR 6 BKKMCT SS1  2040  2335   </t>
  </si>
  <si>
    <t>Pakistan</t>
  </si>
  <si>
    <t>Islamabad </t>
  </si>
  <si>
    <t>1  TG 350  14APR 6 ISBBKK DK1  2320 0625  15APR  --- no flight on 15Apr</t>
  </si>
  <si>
    <t xml:space="preserve">Note: ISB ISLAMABAD, PAKISTAN </t>
  </si>
  <si>
    <t xml:space="preserve">  4  TG 349  21APR 6 BKKISB DK1  1900 2210  21APR  </t>
  </si>
  <si>
    <t>Palestine</t>
  </si>
  <si>
    <t>Jerusalem </t>
  </si>
  <si>
    <t>Philippines</t>
  </si>
  <si>
    <t>Manila</t>
  </si>
  <si>
    <t xml:space="preserve">1 VN3941 16APR M MNLSGN SS1  0655  0830 </t>
  </si>
  <si>
    <t xml:space="preserve">     /OPERATED BY PHILIPPINE AIRLINES  /PR 0591Q/                                       </t>
  </si>
  <si>
    <t xml:space="preserve">2 VN 122 16APR M SGNDAD SS1  1130  1250  </t>
  </si>
  <si>
    <t xml:space="preserve">3 CX5221 21APR 6 DADHKG*SS1  0950  1245  </t>
  </si>
  <si>
    <t xml:space="preserve">4 CX 903 21APR 6 HKGMNL*SS1  1635  1910  </t>
  </si>
  <si>
    <t>Saudi Arabia</t>
  </si>
  <si>
    <t>Riyadh </t>
  </si>
  <si>
    <t>Singapore</t>
  </si>
  <si>
    <t xml:space="preserve"> 1 MI 638 16APR 1 SINDAD SS1  1100  1245  </t>
  </si>
  <si>
    <t xml:space="preserve"> 2 MI 637 21APR 6 DADSIN SS1  1335  1720  </t>
  </si>
  <si>
    <t>Sri Lanka</t>
  </si>
  <si>
    <t>Colomobo</t>
  </si>
  <si>
    <t xml:space="preserve">1 SQ 469 16APR 1 CMBSIN*SS1  0110  0740  </t>
  </si>
  <si>
    <t>Note: CMB COLOMBO, SRI LANKA</t>
  </si>
  <si>
    <t xml:space="preserve"> 2 SQ5038 16APR 1 SINDAD*SS1  1100  1245  </t>
  </si>
  <si>
    <t xml:space="preserve">OPERATED BY SILKAIR                                                                                             </t>
  </si>
  <si>
    <t xml:space="preserve"> 4 SQ 468 21APR 6 SINCMB*SS1  2240  2355  </t>
  </si>
  <si>
    <t>Syrian Arab Republic</t>
  </si>
  <si>
    <t> Damascus</t>
  </si>
  <si>
    <t>Thailand</t>
  </si>
  <si>
    <t>Bangkok</t>
  </si>
  <si>
    <t xml:space="preserve"> 1 VN3971 16APR M BKKDAD SS1  1100  1235  /E                                           </t>
  </si>
  <si>
    <t xml:space="preserve"> 2 VN3970 21APR J DADBKK SS1  1335  1515  /E                                           </t>
  </si>
  <si>
    <t>Timor-Leste</t>
  </si>
  <si>
    <t> Dili</t>
  </si>
  <si>
    <t xml:space="preserve">  1  H15453  15APR 7 DILDPS DK1  1320 1410  15APR  </t>
  </si>
  <si>
    <t xml:space="preserve">Note: DIL DILI, TIMOR LESTE </t>
  </si>
  <si>
    <t xml:space="preserve">     OPERATED BY CITILINK INDONESIA</t>
  </si>
  <si>
    <t xml:space="preserve">  2  SQ 949  15APR 7*DPSSIN DK1  2145 0020  16APR  </t>
  </si>
  <si>
    <t xml:space="preserve">  3  SQ5038  16APR 1*SINDAD DK1  1100 1245  16APR  </t>
  </si>
  <si>
    <t xml:space="preserve">  4  SQ5037  21APR 6*DADSIN DK1  1335 1720  21APR  </t>
  </si>
  <si>
    <t xml:space="preserve">  5  SQ 948  21APR 6*SINDPS DK1  1820 2050  21APR  </t>
  </si>
  <si>
    <t xml:space="preserve">  6  H15452  22APR 7 DPSDIL DK1  0925 1220  22APR  </t>
  </si>
  <si>
    <t>Vietnam</t>
  </si>
  <si>
    <t>Hanoi</t>
  </si>
  <si>
    <t xml:space="preserve">  1  VN 183  16APR 1 HANDAD DK1  1330 1450  16APR  </t>
  </si>
  <si>
    <t xml:space="preserve">  2  VN 170  21APR 6 DADHAN DK1  1145 1305  21APR  </t>
  </si>
  <si>
    <t>Yemen</t>
  </si>
  <si>
    <t> Sana'a</t>
  </si>
  <si>
    <t>TOTAL FOR ALL PAX:</t>
  </si>
  <si>
    <t>Please note: all above bookings are economy flexible, the tickets can be changed without fee, cancellation fees apply. The amount depend on each itinerary</t>
  </si>
  <si>
    <t>País de Origen</t>
  </si>
  <si>
    <t>NDA (2 participantes por país)</t>
  </si>
  <si>
    <t>Fecha Arribo</t>
  </si>
  <si>
    <t>Fecha Partida</t>
  </si>
  <si>
    <t xml:space="preserve">PARTICIPANTES </t>
  </si>
  <si>
    <t>N/A</t>
  </si>
  <si>
    <t>Categoría por participante</t>
  </si>
  <si>
    <t>Nombre de la Entidad</t>
  </si>
  <si>
    <t>DELIVERY PARTNERS (1 por entidad)</t>
  </si>
  <si>
    <t>Entidades Acceso Directo (2 por entidad)</t>
  </si>
  <si>
    <t xml:space="preserve">CND </t>
  </si>
  <si>
    <r>
      <t xml:space="preserve">Consultores de Asistencia Técnica
</t>
    </r>
    <r>
      <rPr>
        <b/>
        <sz val="11"/>
        <color rgb="FFFF0000"/>
        <rFont val="Calibri"/>
        <family val="2"/>
        <scheme val="minor"/>
      </rPr>
      <t>(número de participantes a confirmar por FVC)</t>
    </r>
  </si>
  <si>
    <r>
      <t xml:space="preserve">Miembros Directivos FVC 
</t>
    </r>
    <r>
      <rPr>
        <b/>
        <sz val="11"/>
        <color rgb="FFFF0000"/>
        <rFont val="Calibri"/>
        <family val="2"/>
        <scheme val="minor"/>
      </rPr>
      <t>(número de participantes a confirmar por FVC)</t>
    </r>
  </si>
  <si>
    <t>Brasil</t>
  </si>
  <si>
    <t>República Dominicana</t>
  </si>
  <si>
    <t>México</t>
  </si>
  <si>
    <t>Panamá</t>
  </si>
  <si>
    <t>Perú</t>
  </si>
  <si>
    <t>Brasil, Río de Janeiro</t>
  </si>
  <si>
    <t>Finanzas y Negocios Servicios Financieros Limitada (FYNSA)</t>
  </si>
  <si>
    <t>Chile, Santiago de Chile</t>
  </si>
  <si>
    <t>Colombia, Bogotá</t>
  </si>
  <si>
    <t>Costa Rica, San José</t>
  </si>
  <si>
    <r>
      <rPr>
        <b/>
        <sz val="16"/>
        <rFont val="Calibri"/>
        <family val="2"/>
        <scheme val="minor"/>
      </rPr>
      <t xml:space="preserve">FONDO VERDE CLIMA </t>
    </r>
    <r>
      <rPr>
        <b/>
        <sz val="13"/>
        <color theme="1" tint="0.499984740745262"/>
        <rFont val="Calibri"/>
        <family val="2"/>
        <scheme val="minor"/>
      </rPr>
      <t xml:space="preserve">
Evento Regional Diálogo con Latinoamérica y
Taller para Entidades de Acceso Directo en Latinoamérica y el Caribe 2023</t>
    </r>
  </si>
  <si>
    <t>Brasil, Brasilia</t>
  </si>
  <si>
    <t>México, Ciudad de México</t>
  </si>
  <si>
    <t>Panamá, ciudad de Panamá</t>
  </si>
  <si>
    <t>Perú, Lima</t>
  </si>
  <si>
    <t>Honduras, Tegucigalpa</t>
  </si>
  <si>
    <t>Belice, Belmopan</t>
  </si>
  <si>
    <t>Barbados, Bridgetown</t>
  </si>
  <si>
    <t>Antigua y Barbuda, St. John's</t>
  </si>
  <si>
    <t>Jamaica, Kingston</t>
  </si>
  <si>
    <t>España</t>
  </si>
  <si>
    <t>Corea, Songdo</t>
  </si>
  <si>
    <t>República Dominicana, Sto. Domingo</t>
  </si>
  <si>
    <t>Francisco Arango (Peru)</t>
  </si>
  <si>
    <t xml:space="preserve">Cristián Retamal (Chile/Spain) </t>
  </si>
  <si>
    <t xml:space="preserve">Corina Lehmann (Argentina) </t>
  </si>
  <si>
    <t xml:space="preserve">Orlando Garner (Honduras)  </t>
  </si>
  <si>
    <t xml:space="preserve">Irma Martinez (Cuba) </t>
  </si>
  <si>
    <t>Precio por pasaje US$
(II)</t>
  </si>
  <si>
    <t>Número de participantes (I)</t>
  </si>
  <si>
    <t>Total US$
(I) X (II)</t>
  </si>
  <si>
    <t>Cantidad de escalas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</si>
</sst>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[$$-2409]#,##0"/>
    <numFmt numFmtId="166" formatCode="_([$$-409]* #,##0.00_);_([$$-409]* \(#,##0.00\);_([$$-409]* &quot;-&quot;??_);_(@_)"/>
    <numFmt numFmtId="167" formatCode="_(* #,##0_);_(* \(#,##0\);_(* &quot;-&quot;??_);_(@_)"/>
    <numFmt numFmtId="168" formatCode="_(&quot;$&quot;* #,##0_);_(&quot;$&quot;* \(#,##0\);_(&quot;$&quot;* &quot;-&quot;??_);_(@_)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0"/>
      <color rgb="FF00B0F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.5"/>
      <color theme="1"/>
      <name val="Times New Roman"/>
      <family val="1"/>
    </font>
    <font>
      <b/>
      <sz val="11"/>
      <color theme="1"/>
      <name val="Tahoma"/>
      <family val="2"/>
    </font>
    <font>
      <b/>
      <sz val="1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3"/>
      <color theme="1" tint="0.499984740745262"/>
      <name val="Calibri"/>
      <family val="2"/>
      <scheme val="minor"/>
    </font>
    <font>
      <b/>
      <sz val="14"/>
      <color theme="1" tint="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b/>
      <sz val="16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2FF55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96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02">
    <xf numFmtId="0" fontId="0" fillId="0" borderId="0" xfId="0"/>
    <xf numFmtId="0" fontId="4" fillId="3" borderId="31" xfId="0" applyFont="1" applyFill="1" applyBorder="1" applyAlignment="1">
      <alignment vertical="center" wrapText="1"/>
    </xf>
    <xf numFmtId="165" fontId="4" fillId="0" borderId="0" xfId="0" applyNumberFormat="1" applyFont="1" applyAlignment="1">
      <alignment vertical="top" wrapText="1"/>
    </xf>
    <xf numFmtId="165" fontId="4" fillId="2" borderId="21" xfId="0" applyNumberFormat="1" applyFont="1" applyFill="1" applyBorder="1" applyAlignment="1">
      <alignment vertical="top" wrapText="1"/>
    </xf>
    <xf numFmtId="0" fontId="4" fillId="3" borderId="23" xfId="0" applyFont="1" applyFill="1" applyBorder="1" applyAlignment="1">
      <alignment vertical="center" wrapText="1"/>
    </xf>
    <xf numFmtId="0" fontId="4" fillId="3" borderId="44" xfId="0" applyFont="1" applyFill="1" applyBorder="1" applyAlignment="1">
      <alignment vertical="center" wrapText="1"/>
    </xf>
    <xf numFmtId="0" fontId="4" fillId="3" borderId="45" xfId="0" applyFont="1" applyFill="1" applyBorder="1" applyAlignment="1">
      <alignment vertical="center" wrapText="1"/>
    </xf>
    <xf numFmtId="0" fontId="4" fillId="3" borderId="21" xfId="0" applyFont="1" applyFill="1" applyBorder="1" applyAlignment="1">
      <alignment vertical="center" wrapText="1"/>
    </xf>
    <xf numFmtId="167" fontId="12" fillId="0" borderId="3" xfId="2" applyNumberFormat="1" applyFont="1" applyBorder="1" applyAlignment="1">
      <alignment horizontal="right" vertical="center" wrapText="1"/>
    </xf>
    <xf numFmtId="167" fontId="12" fillId="0" borderId="11" xfId="2" applyNumberFormat="1" applyFont="1" applyBorder="1" applyAlignment="1">
      <alignment horizontal="right" vertical="center" wrapText="1"/>
    </xf>
    <xf numFmtId="0" fontId="4" fillId="0" borderId="0" xfId="83" applyFont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7" fillId="0" borderId="16" xfId="83" applyFont="1" applyBorder="1" applyAlignment="1">
      <alignment horizontal="center" wrapText="1"/>
    </xf>
    <xf numFmtId="0" fontId="7" fillId="0" borderId="10" xfId="83" applyFont="1" applyBorder="1" applyAlignment="1">
      <alignment horizontal="center" wrapText="1"/>
    </xf>
    <xf numFmtId="43" fontId="12" fillId="0" borderId="2" xfId="84" applyFont="1" applyBorder="1" applyAlignment="1">
      <alignment wrapText="1"/>
    </xf>
    <xf numFmtId="43" fontId="12" fillId="0" borderId="12" xfId="84" applyFont="1" applyBorder="1" applyAlignment="1">
      <alignment wrapText="1"/>
    </xf>
    <xf numFmtId="43" fontId="7" fillId="0" borderId="2" xfId="3" applyNumberFormat="1" applyFont="1" applyBorder="1" applyAlignment="1">
      <alignment wrapText="1"/>
    </xf>
    <xf numFmtId="43" fontId="7" fillId="0" borderId="12" xfId="3" applyNumberFormat="1" applyFont="1" applyBorder="1" applyAlignment="1">
      <alignment wrapText="1"/>
    </xf>
    <xf numFmtId="43" fontId="12" fillId="0" borderId="16" xfId="84" applyFont="1" applyBorder="1" applyAlignment="1">
      <alignment wrapText="1"/>
    </xf>
    <xf numFmtId="43" fontId="12" fillId="0" borderId="29" xfId="84" applyFont="1" applyBorder="1" applyAlignment="1">
      <alignment wrapText="1"/>
    </xf>
    <xf numFmtId="43" fontId="12" fillId="0" borderId="10" xfId="84" applyFont="1" applyBorder="1" applyAlignment="1">
      <alignment wrapText="1"/>
    </xf>
    <xf numFmtId="43" fontId="12" fillId="0" borderId="30" xfId="84" applyFont="1" applyBorder="1" applyAlignment="1">
      <alignment wrapText="1"/>
    </xf>
    <xf numFmtId="0" fontId="6" fillId="0" borderId="38" xfId="83" applyFont="1" applyBorder="1" applyAlignment="1">
      <alignment horizontal="center" vertical="center" wrapText="1"/>
    </xf>
    <xf numFmtId="0" fontId="6" fillId="0" borderId="30" xfId="83" applyFont="1" applyBorder="1" applyAlignment="1">
      <alignment horizontal="center" vertical="center" wrapText="1"/>
    </xf>
    <xf numFmtId="43" fontId="7" fillId="0" borderId="46" xfId="2" applyFont="1" applyBorder="1" applyAlignment="1">
      <alignment horizontal="right" wrapText="1"/>
    </xf>
    <xf numFmtId="43" fontId="7" fillId="0" borderId="27" xfId="2" applyFont="1" applyBorder="1" applyAlignment="1">
      <alignment horizontal="right" wrapText="1"/>
    </xf>
    <xf numFmtId="43" fontId="7" fillId="0" borderId="28" xfId="2" applyFont="1" applyBorder="1" applyAlignment="1">
      <alignment horizontal="right" wrapText="1"/>
    </xf>
    <xf numFmtId="43" fontId="3" fillId="0" borderId="25" xfId="0" applyNumberFormat="1" applyFont="1" applyBorder="1"/>
    <xf numFmtId="43" fontId="12" fillId="0" borderId="14" xfId="84" applyFont="1" applyBorder="1" applyAlignment="1">
      <alignment wrapText="1"/>
    </xf>
    <xf numFmtId="43" fontId="12" fillId="0" borderId="51" xfId="84" applyFont="1" applyBorder="1" applyAlignment="1">
      <alignment wrapText="1"/>
    </xf>
    <xf numFmtId="43" fontId="12" fillId="0" borderId="32" xfId="84" applyFont="1" applyBorder="1" applyAlignment="1">
      <alignment wrapText="1"/>
    </xf>
    <xf numFmtId="0" fontId="4" fillId="3" borderId="49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6" fillId="0" borderId="27" xfId="83" applyFont="1" applyBorder="1" applyAlignment="1">
      <alignment wrapText="1"/>
    </xf>
    <xf numFmtId="0" fontId="6" fillId="0" borderId="28" xfId="83" applyFont="1" applyBorder="1" applyAlignment="1">
      <alignment wrapText="1"/>
    </xf>
    <xf numFmtId="0" fontId="8" fillId="0" borderId="0" xfId="0" applyFont="1"/>
    <xf numFmtId="0" fontId="6" fillId="0" borderId="46" xfId="83" applyFont="1" applyBorder="1" applyAlignment="1">
      <alignment wrapText="1"/>
    </xf>
    <xf numFmtId="16" fontId="6" fillId="0" borderId="15" xfId="83" applyNumberFormat="1" applyFont="1" applyBorder="1" applyAlignment="1">
      <alignment horizontal="left" vertical="center" wrapText="1"/>
    </xf>
    <xf numFmtId="0" fontId="6" fillId="0" borderId="51" xfId="83" applyFont="1" applyBorder="1" applyAlignment="1">
      <alignment horizontal="center" wrapText="1"/>
    </xf>
    <xf numFmtId="0" fontId="7" fillId="0" borderId="14" xfId="83" applyFont="1" applyBorder="1" applyAlignment="1">
      <alignment horizontal="center" wrapText="1"/>
    </xf>
    <xf numFmtId="167" fontId="12" fillId="0" borderId="41" xfId="2" applyNumberFormat="1" applyFont="1" applyBorder="1" applyAlignment="1">
      <alignment horizontal="right" vertical="center" wrapText="1"/>
    </xf>
    <xf numFmtId="43" fontId="7" fillId="0" borderId="51" xfId="3" applyNumberFormat="1" applyFont="1" applyBorder="1" applyAlignment="1">
      <alignment wrapText="1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0" fillId="0" borderId="42" xfId="0" applyBorder="1" applyAlignment="1">
      <alignment vertical="center"/>
    </xf>
    <xf numFmtId="0" fontId="0" fillId="0" borderId="42" xfId="0" applyBorder="1" applyAlignment="1">
      <alignment horizontal="right" vertical="center"/>
    </xf>
    <xf numFmtId="167" fontId="0" fillId="0" borderId="42" xfId="2" applyNumberFormat="1" applyFont="1" applyBorder="1" applyAlignment="1">
      <alignment horizontal="right" vertical="center"/>
    </xf>
    <xf numFmtId="0" fontId="0" fillId="9" borderId="4" xfId="0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164" fontId="0" fillId="0" borderId="4" xfId="1" applyFont="1" applyBorder="1" applyAlignment="1">
      <alignment vertical="center"/>
    </xf>
    <xf numFmtId="3" fontId="14" fillId="0" borderId="0" xfId="0" applyNumberFormat="1" applyFont="1"/>
    <xf numFmtId="167" fontId="0" fillId="0" borderId="4" xfId="2" applyNumberFormat="1" applyFont="1" applyBorder="1" applyAlignment="1">
      <alignment vertical="center"/>
    </xf>
    <xf numFmtId="43" fontId="0" fillId="0" borderId="4" xfId="0" applyNumberFormat="1" applyBorder="1" applyAlignment="1">
      <alignment vertical="center"/>
    </xf>
    <xf numFmtId="3" fontId="14" fillId="0" borderId="4" xfId="0" applyNumberFormat="1" applyFont="1" applyBorder="1"/>
    <xf numFmtId="43" fontId="0" fillId="0" borderId="4" xfId="2" applyFont="1" applyBorder="1" applyAlignment="1">
      <alignment vertical="center"/>
    </xf>
    <xf numFmtId="0" fontId="6" fillId="10" borderId="46" xfId="83" applyFont="1" applyFill="1" applyBorder="1" applyAlignment="1">
      <alignment wrapText="1"/>
    </xf>
    <xf numFmtId="0" fontId="7" fillId="10" borderId="14" xfId="83" applyFont="1" applyFill="1" applyBorder="1" applyAlignment="1">
      <alignment horizontal="center" wrapText="1"/>
    </xf>
    <xf numFmtId="0" fontId="6" fillId="10" borderId="51" xfId="83" applyFont="1" applyFill="1" applyBorder="1" applyAlignment="1">
      <alignment horizontal="center" wrapText="1"/>
    </xf>
    <xf numFmtId="16" fontId="6" fillId="10" borderId="15" xfId="83" applyNumberFormat="1" applyFont="1" applyFill="1" applyBorder="1" applyAlignment="1">
      <alignment horizontal="left" vertical="center" wrapText="1"/>
    </xf>
    <xf numFmtId="0" fontId="0" fillId="10" borderId="4" xfId="0" applyFill="1" applyBorder="1" applyAlignment="1">
      <alignment vertical="center"/>
    </xf>
    <xf numFmtId="0" fontId="6" fillId="10" borderId="27" xfId="83" applyFont="1" applyFill="1" applyBorder="1" applyAlignment="1">
      <alignment wrapText="1"/>
    </xf>
    <xf numFmtId="0" fontId="7" fillId="10" borderId="16" xfId="83" applyFont="1" applyFill="1" applyBorder="1" applyAlignment="1">
      <alignment horizontal="center" wrapText="1"/>
    </xf>
    <xf numFmtId="0" fontId="6" fillId="10" borderId="38" xfId="83" applyFont="1" applyFill="1" applyBorder="1" applyAlignment="1">
      <alignment horizontal="center" vertical="center" wrapText="1"/>
    </xf>
    <xf numFmtId="16" fontId="6" fillId="10" borderId="37" xfId="83" applyNumberFormat="1" applyFont="1" applyFill="1" applyBorder="1" applyAlignment="1">
      <alignment vertical="center" wrapText="1"/>
    </xf>
    <xf numFmtId="0" fontId="0" fillId="10" borderId="0" xfId="0" applyFill="1" applyAlignment="1">
      <alignment vertical="center"/>
    </xf>
    <xf numFmtId="0" fontId="6" fillId="0" borderId="35" xfId="83" applyFont="1" applyBorder="1" applyAlignment="1">
      <alignment horizontal="center" vertical="center" wrapText="1"/>
    </xf>
    <xf numFmtId="16" fontId="6" fillId="0" borderId="4" xfId="83" applyNumberFormat="1" applyFont="1" applyBorder="1" applyAlignment="1">
      <alignment vertical="center" wrapText="1"/>
    </xf>
    <xf numFmtId="0" fontId="0" fillId="2" borderId="0" xfId="0" applyFill="1" applyAlignment="1">
      <alignment vertical="center"/>
    </xf>
    <xf numFmtId="164" fontId="0" fillId="0" borderId="0" xfId="1" applyFont="1" applyAlignment="1">
      <alignment vertical="center"/>
    </xf>
    <xf numFmtId="0" fontId="6" fillId="0" borderId="12" xfId="83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11" borderId="0" xfId="0" applyFont="1" applyFill="1" applyAlignment="1">
      <alignment vertical="center"/>
    </xf>
    <xf numFmtId="43" fontId="0" fillId="0" borderId="0" xfId="2" applyFont="1" applyAlignment="1">
      <alignment vertical="center"/>
    </xf>
    <xf numFmtId="0" fontId="1" fillId="0" borderId="0" xfId="153"/>
    <xf numFmtId="168" fontId="2" fillId="4" borderId="40" xfId="154" applyNumberFormat="1" applyFont="1" applyFill="1" applyBorder="1" applyAlignment="1">
      <alignment horizontal="right"/>
    </xf>
    <xf numFmtId="0" fontId="15" fillId="2" borderId="4" xfId="153" applyFont="1" applyFill="1" applyBorder="1"/>
    <xf numFmtId="0" fontId="15" fillId="2" borderId="8" xfId="153" applyFont="1" applyFill="1" applyBorder="1"/>
    <xf numFmtId="0" fontId="16" fillId="2" borderId="4" xfId="153" applyFont="1" applyFill="1" applyBorder="1" applyAlignment="1">
      <alignment horizontal="left" vertical="center" wrapText="1" indent="1"/>
    </xf>
    <xf numFmtId="0" fontId="2" fillId="5" borderId="39" xfId="154" applyNumberFormat="1" applyFont="1" applyFill="1" applyBorder="1" applyAlignment="1">
      <alignment horizontal="center"/>
    </xf>
    <xf numFmtId="168" fontId="2" fillId="5" borderId="8" xfId="154" applyNumberFormat="1" applyFont="1" applyFill="1" applyBorder="1" applyAlignment="1">
      <alignment horizontal="center" wrapText="1"/>
    </xf>
    <xf numFmtId="168" fontId="2" fillId="7" borderId="8" xfId="154" applyNumberFormat="1" applyFont="1" applyFill="1" applyBorder="1" applyAlignment="1">
      <alignment horizontal="center" wrapText="1"/>
    </xf>
    <xf numFmtId="0" fontId="7" fillId="0" borderId="36" xfId="153" applyFont="1" applyBorder="1" applyAlignment="1">
      <alignment horizontal="left" vertical="center" wrapText="1" indent="1"/>
    </xf>
    <xf numFmtId="0" fontId="7" fillId="0" borderId="38" xfId="153" applyFont="1" applyBorder="1" applyAlignment="1">
      <alignment horizontal="left" vertical="center" wrapText="1" indent="1"/>
    </xf>
    <xf numFmtId="0" fontId="3" fillId="0" borderId="7" xfId="153" applyFont="1" applyBorder="1" applyAlignment="1">
      <alignment horizontal="center" vertical="center" wrapText="1"/>
    </xf>
    <xf numFmtId="0" fontId="5" fillId="3" borderId="37" xfId="153" applyFont="1" applyFill="1" applyBorder="1" applyAlignment="1">
      <alignment horizontal="center" wrapText="1"/>
    </xf>
    <xf numFmtId="168" fontId="2" fillId="4" borderId="48" xfId="154" applyNumberFormat="1" applyFont="1" applyFill="1" applyBorder="1" applyAlignment="1">
      <alignment horizontal="right"/>
    </xf>
    <xf numFmtId="0" fontId="2" fillId="5" borderId="8" xfId="154" applyNumberFormat="1" applyFont="1" applyFill="1" applyBorder="1" applyAlignment="1">
      <alignment horizontal="center"/>
    </xf>
    <xf numFmtId="0" fontId="7" fillId="0" borderId="8" xfId="153" applyFont="1" applyBorder="1" applyAlignment="1">
      <alignment horizontal="left" vertical="center" wrapText="1" indent="1"/>
    </xf>
    <xf numFmtId="0" fontId="2" fillId="5" borderId="6" xfId="154" applyNumberFormat="1" applyFont="1" applyFill="1" applyBorder="1" applyAlignment="1">
      <alignment horizontal="center"/>
    </xf>
    <xf numFmtId="168" fontId="2" fillId="5" borderId="6" xfId="154" applyNumberFormat="1" applyFont="1" applyFill="1" applyBorder="1" applyAlignment="1">
      <alignment horizontal="center" wrapText="1"/>
    </xf>
    <xf numFmtId="0" fontId="7" fillId="0" borderId="7" xfId="153" applyFont="1" applyBorder="1" applyAlignment="1">
      <alignment horizontal="left" vertical="center" wrapText="1" indent="1"/>
    </xf>
    <xf numFmtId="0" fontId="7" fillId="0" borderId="13" xfId="153" applyFont="1" applyBorder="1" applyAlignment="1">
      <alignment horizontal="left" vertical="center" wrapText="1" indent="1"/>
    </xf>
    <xf numFmtId="0" fontId="7" fillId="0" borderId="29" xfId="153" applyFont="1" applyBorder="1" applyAlignment="1">
      <alignment horizontal="left" vertical="center" wrapText="1" indent="1"/>
    </xf>
    <xf numFmtId="0" fontId="5" fillId="3" borderId="3" xfId="153" applyFont="1" applyFill="1" applyBorder="1" applyAlignment="1">
      <alignment horizontal="center" wrapText="1"/>
    </xf>
    <xf numFmtId="168" fontId="2" fillId="5" borderId="39" xfId="154" applyNumberFormat="1" applyFont="1" applyFill="1" applyBorder="1" applyAlignment="1">
      <alignment horizontal="center" wrapText="1"/>
    </xf>
    <xf numFmtId="168" fontId="2" fillId="5" borderId="7" xfId="154" applyNumberFormat="1" applyFont="1" applyFill="1" applyBorder="1" applyAlignment="1">
      <alignment horizontal="center" wrapText="1"/>
    </xf>
    <xf numFmtId="0" fontId="2" fillId="5" borderId="7" xfId="154" applyNumberFormat="1" applyFont="1" applyFill="1" applyBorder="1" applyAlignment="1">
      <alignment horizontal="center"/>
    </xf>
    <xf numFmtId="0" fontId="7" fillId="0" borderId="6" xfId="153" applyFont="1" applyBorder="1" applyAlignment="1">
      <alignment horizontal="left" vertical="center" wrapText="1" indent="1"/>
    </xf>
    <xf numFmtId="168" fontId="2" fillId="7" borderId="6" xfId="154" applyNumberFormat="1" applyFont="1" applyFill="1" applyBorder="1" applyAlignment="1">
      <alignment horizontal="center" wrapText="1"/>
    </xf>
    <xf numFmtId="0" fontId="7" fillId="0" borderId="0" xfId="153" applyFont="1" applyAlignment="1">
      <alignment horizontal="left" vertical="center" wrapText="1" indent="1"/>
    </xf>
    <xf numFmtId="0" fontId="7" fillId="0" borderId="5" xfId="153" applyFont="1" applyBorder="1" applyAlignment="1">
      <alignment horizontal="left" vertical="center" wrapText="1" indent="1"/>
    </xf>
    <xf numFmtId="0" fontId="7" fillId="0" borderId="52" xfId="153" applyFont="1" applyBorder="1" applyAlignment="1">
      <alignment horizontal="left" vertical="center" wrapText="1" indent="1"/>
    </xf>
    <xf numFmtId="0" fontId="7" fillId="0" borderId="35" xfId="153" applyFont="1" applyBorder="1" applyAlignment="1">
      <alignment horizontal="left" vertical="center" wrapText="1" indent="1"/>
    </xf>
    <xf numFmtId="168" fontId="2" fillId="7" borderId="4" xfId="154" applyNumberFormat="1" applyFont="1" applyFill="1" applyBorder="1" applyAlignment="1">
      <alignment horizontal="center" wrapText="1"/>
    </xf>
    <xf numFmtId="0" fontId="2" fillId="5" borderId="17" xfId="154" applyNumberFormat="1" applyFont="1" applyFill="1" applyBorder="1" applyAlignment="1">
      <alignment horizontal="center"/>
    </xf>
    <xf numFmtId="168" fontId="2" fillId="5" borderId="4" xfId="154" applyNumberFormat="1" applyFont="1" applyFill="1" applyBorder="1" applyAlignment="1">
      <alignment horizontal="center" wrapText="1"/>
    </xf>
    <xf numFmtId="0" fontId="2" fillId="5" borderId="9" xfId="154" applyNumberFormat="1" applyFont="1" applyFill="1" applyBorder="1" applyAlignment="1">
      <alignment horizontal="center"/>
    </xf>
    <xf numFmtId="168" fontId="2" fillId="5" borderId="5" xfId="154" applyNumberFormat="1" applyFont="1" applyFill="1" applyBorder="1" applyAlignment="1">
      <alignment horizontal="center" wrapText="1"/>
    </xf>
    <xf numFmtId="168" fontId="2" fillId="5" borderId="52" xfId="154" applyNumberFormat="1" applyFont="1" applyFill="1" applyBorder="1" applyAlignment="1">
      <alignment horizontal="center" wrapText="1"/>
    </xf>
    <xf numFmtId="0" fontId="2" fillId="5" borderId="34" xfId="154" applyNumberFormat="1" applyFont="1" applyFill="1" applyBorder="1" applyAlignment="1">
      <alignment horizontal="center"/>
    </xf>
    <xf numFmtId="0" fontId="7" fillId="0" borderId="42" xfId="153" applyFont="1" applyBorder="1" applyAlignment="1">
      <alignment horizontal="left" vertical="center" wrapText="1" indent="1"/>
    </xf>
    <xf numFmtId="0" fontId="7" fillId="0" borderId="40" xfId="153" applyFont="1" applyBorder="1" applyAlignment="1">
      <alignment horizontal="left" vertical="center" wrapText="1" indent="1"/>
    </xf>
    <xf numFmtId="0" fontId="2" fillId="5" borderId="7" xfId="154" applyNumberFormat="1" applyFont="1" applyFill="1" applyBorder="1" applyAlignment="1">
      <alignment horizontal="center" wrapText="1"/>
    </xf>
    <xf numFmtId="0" fontId="5" fillId="3" borderId="22" xfId="153" applyFont="1" applyFill="1" applyBorder="1" applyAlignment="1">
      <alignment horizontal="center" wrapText="1"/>
    </xf>
    <xf numFmtId="165" fontId="4" fillId="2" borderId="4" xfId="153" quotePrefix="1" applyNumberFormat="1" applyFont="1" applyFill="1" applyBorder="1" applyAlignment="1">
      <alignment horizontal="center" vertical="center" wrapText="1"/>
    </xf>
    <xf numFmtId="165" fontId="4" fillId="2" borderId="6" xfId="153" applyNumberFormat="1" applyFont="1" applyFill="1" applyBorder="1" applyAlignment="1">
      <alignment horizontal="center" vertical="center" wrapText="1"/>
    </xf>
    <xf numFmtId="0" fontId="4" fillId="3" borderId="4" xfId="153" applyFont="1" applyFill="1" applyBorder="1" applyAlignment="1">
      <alignment horizontal="center" vertical="center" wrapText="1"/>
    </xf>
    <xf numFmtId="0" fontId="5" fillId="3" borderId="4" xfId="153" applyFont="1" applyFill="1" applyBorder="1" applyAlignment="1">
      <alignment horizontal="center" vertical="center" wrapText="1"/>
    </xf>
    <xf numFmtId="165" fontId="17" fillId="2" borderId="4" xfId="153" applyNumberFormat="1" applyFont="1" applyFill="1" applyBorder="1" applyAlignment="1">
      <alignment horizontal="center" vertical="center" wrapText="1"/>
    </xf>
    <xf numFmtId="0" fontId="17" fillId="3" borderId="4" xfId="153" applyFont="1" applyFill="1" applyBorder="1" applyAlignment="1">
      <alignment horizontal="center" vertical="center" wrapText="1"/>
    </xf>
    <xf numFmtId="0" fontId="15" fillId="0" borderId="0" xfId="153" applyFont="1"/>
    <xf numFmtId="0" fontId="0" fillId="7" borderId="42" xfId="154" applyNumberFormat="1" applyFont="1" applyFill="1" applyBorder="1" applyAlignment="1">
      <alignment horizontal="center" wrapText="1"/>
    </xf>
    <xf numFmtId="168" fontId="0" fillId="0" borderId="4" xfId="1" applyNumberFormat="1" applyFont="1" applyBorder="1" applyAlignment="1">
      <alignment vertical="center"/>
    </xf>
    <xf numFmtId="167" fontId="0" fillId="0" borderId="0" xfId="2" applyNumberFormat="1" applyFont="1" applyAlignment="1">
      <alignment vertical="center"/>
    </xf>
    <xf numFmtId="167" fontId="0" fillId="10" borderId="0" xfId="2" applyNumberFormat="1" applyFont="1" applyFill="1" applyAlignment="1">
      <alignment vertical="center"/>
    </xf>
    <xf numFmtId="167" fontId="0" fillId="0" borderId="0" xfId="2" applyNumberFormat="1" applyFont="1" applyFill="1" applyAlignment="1">
      <alignment vertical="center"/>
    </xf>
    <xf numFmtId="167" fontId="3" fillId="0" borderId="0" xfId="2" applyNumberFormat="1" applyFont="1" applyAlignment="1">
      <alignment vertical="center"/>
    </xf>
    <xf numFmtId="168" fontId="3" fillId="0" borderId="0" xfId="1" applyNumberFormat="1" applyFont="1" applyAlignment="1">
      <alignment vertical="center"/>
    </xf>
    <xf numFmtId="168" fontId="0" fillId="0" borderId="0" xfId="0" applyNumberFormat="1" applyAlignment="1">
      <alignment vertical="center"/>
    </xf>
    <xf numFmtId="168" fontId="3" fillId="11" borderId="0" xfId="1" applyNumberFormat="1" applyFont="1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166" fontId="3" fillId="0" borderId="27" xfId="0" applyNumberFormat="1" applyFont="1" applyBorder="1" applyAlignment="1">
      <alignment horizontal="right"/>
    </xf>
    <xf numFmtId="0" fontId="3" fillId="0" borderId="47" xfId="0" applyFont="1" applyBorder="1" applyAlignment="1">
      <alignment horizontal="left"/>
    </xf>
    <xf numFmtId="0" fontId="3" fillId="0" borderId="42" xfId="0" applyFont="1" applyBorder="1" applyAlignment="1">
      <alignment horizontal="left"/>
    </xf>
    <xf numFmtId="166" fontId="3" fillId="0" borderId="13" xfId="0" applyNumberFormat="1" applyFont="1" applyBorder="1" applyAlignment="1">
      <alignment horizontal="left"/>
    </xf>
    <xf numFmtId="166" fontId="3" fillId="0" borderId="33" xfId="0" applyNumberFormat="1" applyFont="1" applyBorder="1" applyAlignment="1">
      <alignment horizontal="left"/>
    </xf>
    <xf numFmtId="0" fontId="3" fillId="0" borderId="33" xfId="0" applyFont="1" applyBorder="1" applyAlignment="1">
      <alignment horizontal="left"/>
    </xf>
    <xf numFmtId="166" fontId="3" fillId="0" borderId="42" xfId="0" applyNumberFormat="1" applyFont="1" applyBorder="1" applyAlignment="1">
      <alignment horizontal="left"/>
    </xf>
    <xf numFmtId="166" fontId="22" fillId="0" borderId="27" xfId="0" applyNumberFormat="1" applyFont="1" applyBorder="1" applyAlignment="1">
      <alignment horizontal="right"/>
    </xf>
    <xf numFmtId="166" fontId="22" fillId="0" borderId="26" xfId="0" applyNumberFormat="1" applyFont="1" applyBorder="1" applyAlignment="1">
      <alignment horizontal="right"/>
    </xf>
    <xf numFmtId="164" fontId="3" fillId="0" borderId="18" xfId="1" applyFont="1" applyFill="1" applyBorder="1" applyAlignment="1">
      <alignment horizontal="left"/>
    </xf>
    <xf numFmtId="164" fontId="3" fillId="0" borderId="19" xfId="1" applyFont="1" applyFill="1" applyBorder="1" applyAlignment="1">
      <alignment horizontal="center"/>
    </xf>
    <xf numFmtId="43" fontId="3" fillId="0" borderId="19" xfId="2" applyFont="1" applyFill="1" applyBorder="1" applyAlignment="1">
      <alignment horizontal="center"/>
    </xf>
    <xf numFmtId="164" fontId="3" fillId="0" borderId="20" xfId="1" applyFont="1" applyFill="1" applyBorder="1" applyAlignment="1">
      <alignment horizontal="center"/>
    </xf>
    <xf numFmtId="166" fontId="3" fillId="0" borderId="48" xfId="0" applyNumberFormat="1" applyFont="1" applyBorder="1" applyAlignment="1">
      <alignment horizontal="left"/>
    </xf>
    <xf numFmtId="166" fontId="3" fillId="0" borderId="16" xfId="0" applyNumberFormat="1" applyFont="1" applyBorder="1" applyAlignment="1">
      <alignment horizontal="left"/>
    </xf>
    <xf numFmtId="0" fontId="2" fillId="0" borderId="0" xfId="0" applyFont="1"/>
    <xf numFmtId="0" fontId="0" fillId="0" borderId="43" xfId="0" applyBorder="1"/>
    <xf numFmtId="4" fontId="0" fillId="0" borderId="0" xfId="0" applyNumberFormat="1"/>
    <xf numFmtId="43" fontId="0" fillId="0" borderId="0" xfId="0" applyNumberFormat="1"/>
    <xf numFmtId="14" fontId="0" fillId="0" borderId="4" xfId="2" applyNumberFormat="1" applyFont="1" applyFill="1" applyBorder="1" applyAlignment="1">
      <alignment horizontal="center"/>
    </xf>
    <xf numFmtId="0" fontId="21" fillId="0" borderId="4" xfId="0" applyFont="1" applyBorder="1" applyAlignment="1">
      <alignment horizontal="left" vertical="top" wrapText="1"/>
    </xf>
    <xf numFmtId="14" fontId="0" fillId="0" borderId="4" xfId="2" applyNumberFormat="1" applyFont="1" applyBorder="1" applyAlignment="1">
      <alignment horizontal="center"/>
    </xf>
    <xf numFmtId="0" fontId="28" fillId="8" borderId="4" xfId="0" applyFont="1" applyFill="1" applyBorder="1" applyAlignment="1">
      <alignment horizontal="center" vertical="center" wrapText="1"/>
    </xf>
    <xf numFmtId="0" fontId="0" fillId="0" borderId="4" xfId="0" applyBorder="1"/>
    <xf numFmtId="167" fontId="0" fillId="0" borderId="4" xfId="2" applyNumberFormat="1" applyFont="1" applyFill="1" applyBorder="1" applyAlignment="1">
      <alignment horizontal="center"/>
    </xf>
    <xf numFmtId="0" fontId="22" fillId="6" borderId="4" xfId="0" applyFont="1" applyFill="1" applyBorder="1" applyAlignment="1">
      <alignment horizontal="center" wrapText="1"/>
    </xf>
    <xf numFmtId="167" fontId="0" fillId="0" borderId="4" xfId="2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5" fontId="28" fillId="8" borderId="4" xfId="0" applyNumberFormat="1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vertical="top" wrapText="1"/>
    </xf>
    <xf numFmtId="0" fontId="28" fillId="13" borderId="4" xfId="0" applyFont="1" applyFill="1" applyBorder="1" applyAlignment="1">
      <alignment horizontal="center" vertical="center" wrapText="1"/>
    </xf>
    <xf numFmtId="0" fontId="3" fillId="12" borderId="4" xfId="0" applyFont="1" applyFill="1" applyBorder="1" applyAlignment="1">
      <alignment horizontal="center" vertical="center" wrapText="1"/>
    </xf>
    <xf numFmtId="0" fontId="28" fillId="13" borderId="4" xfId="0" applyFont="1" applyFill="1" applyBorder="1" applyAlignment="1">
      <alignment horizontal="center" wrapText="1"/>
    </xf>
    <xf numFmtId="0" fontId="22" fillId="0" borderId="4" xfId="0" applyFont="1" applyBorder="1" applyAlignment="1">
      <alignment vertical="center" wrapText="1"/>
    </xf>
    <xf numFmtId="0" fontId="29" fillId="6" borderId="4" xfId="0" applyFont="1" applyFill="1" applyBorder="1" applyAlignment="1">
      <alignment horizontal="center" vertical="justify" wrapText="1"/>
    </xf>
    <xf numFmtId="0" fontId="28" fillId="6" borderId="4" xfId="0" applyFont="1" applyFill="1" applyBorder="1" applyAlignment="1">
      <alignment horizontal="center" wrapText="1"/>
    </xf>
    <xf numFmtId="0" fontId="29" fillId="13" borderId="4" xfId="0" applyFont="1" applyFill="1" applyBorder="1" applyAlignment="1">
      <alignment horizontal="center" vertical="justify" wrapText="1"/>
    </xf>
    <xf numFmtId="0" fontId="21" fillId="0" borderId="4" xfId="0" applyFont="1" applyBorder="1" applyAlignment="1">
      <alignment horizontal="left" wrapText="1"/>
    </xf>
    <xf numFmtId="0" fontId="25" fillId="0" borderId="4" xfId="0" applyFont="1" applyBorder="1" applyAlignment="1">
      <alignment horizontal="left" vertical="center" wrapText="1"/>
    </xf>
    <xf numFmtId="0" fontId="0" fillId="6" borderId="4" xfId="0" applyFill="1" applyBorder="1" applyAlignment="1">
      <alignment horizontal="center" vertical="justify" wrapText="1"/>
    </xf>
    <xf numFmtId="0" fontId="24" fillId="0" borderId="4" xfId="0" applyFont="1" applyBorder="1" applyAlignment="1">
      <alignment horizontal="left" vertical="top" wrapText="1"/>
    </xf>
    <xf numFmtId="0" fontId="28" fillId="0" borderId="4" xfId="0" applyFont="1" applyBorder="1" applyAlignment="1">
      <alignment horizontal="left"/>
    </xf>
    <xf numFmtId="167" fontId="3" fillId="0" borderId="4" xfId="0" applyNumberFormat="1" applyFont="1" applyBorder="1" applyAlignment="1">
      <alignment horizontal="center"/>
    </xf>
    <xf numFmtId="0" fontId="3" fillId="12" borderId="4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8" fillId="6" borderId="4" xfId="0" applyFont="1" applyFill="1" applyBorder="1" applyAlignment="1">
      <alignment horizont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168" fontId="2" fillId="10" borderId="38" xfId="1" applyNumberFormat="1" applyFont="1" applyFill="1" applyBorder="1" applyAlignment="1">
      <alignment horizontal="center" wrapText="1"/>
    </xf>
    <xf numFmtId="168" fontId="2" fillId="10" borderId="40" xfId="1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 wrapText="1"/>
    </xf>
    <xf numFmtId="0" fontId="4" fillId="0" borderId="0" xfId="83" applyFont="1" applyAlignment="1">
      <alignment horizontal="left" vertical="center" wrapText="1"/>
    </xf>
    <xf numFmtId="165" fontId="4" fillId="2" borderId="18" xfId="0" applyNumberFormat="1" applyFont="1" applyFill="1" applyBorder="1" applyAlignment="1">
      <alignment horizontal="center" vertical="top" wrapText="1"/>
    </xf>
    <xf numFmtId="165" fontId="4" fillId="2" borderId="19" xfId="0" applyNumberFormat="1" applyFont="1" applyFill="1" applyBorder="1" applyAlignment="1">
      <alignment horizontal="center" vertical="top" wrapText="1"/>
    </xf>
    <xf numFmtId="165" fontId="4" fillId="2" borderId="20" xfId="0" applyNumberFormat="1" applyFont="1" applyFill="1" applyBorder="1" applyAlignment="1">
      <alignment horizontal="center" vertical="top" wrapText="1"/>
    </xf>
    <xf numFmtId="16" fontId="6" fillId="0" borderId="34" xfId="83" applyNumberFormat="1" applyFont="1" applyBorder="1" applyAlignment="1">
      <alignment horizontal="left" vertical="center" wrapText="1"/>
    </xf>
    <xf numFmtId="16" fontId="6" fillId="0" borderId="39" xfId="83" applyNumberFormat="1" applyFont="1" applyBorder="1" applyAlignment="1">
      <alignment horizontal="left" vertical="center" wrapText="1"/>
    </xf>
    <xf numFmtId="16" fontId="6" fillId="0" borderId="50" xfId="83" applyNumberFormat="1" applyFont="1" applyBorder="1" applyAlignment="1">
      <alignment horizontal="left" vertical="center" wrapText="1"/>
    </xf>
    <xf numFmtId="0" fontId="1" fillId="0" borderId="36" xfId="153" applyBorder="1" applyAlignment="1">
      <alignment horizontal="left" wrapText="1"/>
    </xf>
  </cellXfs>
  <cellStyles count="196">
    <cellStyle name="Comma 2" xfId="84" xr:uid="{00000000-0005-0000-0000-000000000000}"/>
    <cellStyle name="Comma 3" xfId="155" xr:uid="{00000000-0005-0000-0000-000001000000}"/>
    <cellStyle name="Currency 2" xfId="154" xr:uid="{00000000-0005-0000-0000-000002000000}"/>
    <cellStyle name="Hipervínculo" xfId="109" builtinId="8" hidden="1"/>
    <cellStyle name="Hipervínculo" xfId="44" builtinId="8" hidden="1"/>
    <cellStyle name="Hipervínculo" xfId="54" builtinId="8" hidden="1"/>
    <cellStyle name="Hipervínculo" xfId="68" builtinId="8" hidden="1"/>
    <cellStyle name="Hipervínculo" xfId="192" builtinId="8" hidden="1"/>
    <cellStyle name="Hipervínculo" xfId="103" builtinId="8" hidden="1"/>
    <cellStyle name="Hipervínculo" xfId="129" builtinId="8" hidden="1"/>
    <cellStyle name="Hipervínculo" xfId="50" builtinId="8" hidden="1"/>
    <cellStyle name="Hipervínculo" xfId="194" builtinId="8" hidden="1"/>
    <cellStyle name="Hipervínculo" xfId="34" builtinId="8" hidden="1"/>
    <cellStyle name="Hipervínculo" xfId="139" builtinId="8" hidden="1"/>
    <cellStyle name="Hipervínculo" xfId="117" builtinId="8" hidden="1"/>
    <cellStyle name="Hipervínculo" xfId="121" builtinId="8" hidden="1"/>
    <cellStyle name="Hipervínculo" xfId="133" builtinId="8" hidden="1"/>
    <cellStyle name="Hipervínculo" xfId="6" builtinId="8" hidden="1"/>
    <cellStyle name="Hipervínculo" xfId="160" builtinId="8" hidden="1"/>
    <cellStyle name="Hipervínculo" xfId="4" builtinId="8" hidden="1"/>
    <cellStyle name="Hipervínculo" xfId="48" builtinId="8" hidden="1"/>
    <cellStyle name="Hipervínculo" xfId="156" builtinId="8" hidden="1"/>
    <cellStyle name="Hipervínculo" xfId="180" builtinId="8" hidden="1"/>
    <cellStyle name="Hipervínculo" xfId="113" builtinId="8" hidden="1"/>
    <cellStyle name="Hipervínculo" xfId="149" builtinId="8" hidden="1"/>
    <cellStyle name="Hipervínculo" xfId="66" builtinId="8" hidden="1"/>
    <cellStyle name="Hipervínculo" xfId="76" builtinId="8" hidden="1"/>
    <cellStyle name="Hipervínculo" xfId="22" builtinId="8" hidden="1"/>
    <cellStyle name="Hipervínculo" xfId="115" builtinId="8" hidden="1"/>
    <cellStyle name="Hipervínculo" xfId="87" builtinId="8" hidden="1"/>
    <cellStyle name="Hipervínculo" xfId="85" builtinId="8" hidden="1"/>
    <cellStyle name="Hipervínculo" xfId="26" builtinId="8" hidden="1"/>
    <cellStyle name="Hipervínculo" xfId="166" builtinId="8" hidden="1"/>
    <cellStyle name="Hipervínculo" xfId="52" builtinId="8" hidden="1"/>
    <cellStyle name="Hipervínculo" xfId="16" builtinId="8" hidden="1"/>
    <cellStyle name="Hipervínculo" xfId="172" builtinId="8" hidden="1"/>
    <cellStyle name="Hipervínculo" xfId="101" builtinId="8" hidden="1"/>
    <cellStyle name="Hipervínculo" xfId="93" builtinId="8" hidden="1"/>
    <cellStyle name="Hipervínculo" xfId="174" builtinId="8" hidden="1"/>
    <cellStyle name="Hipervínculo" xfId="178" builtinId="8" hidden="1"/>
    <cellStyle name="Hipervínculo" xfId="119" builtinId="8" hidden="1"/>
    <cellStyle name="Hipervínculo" xfId="190" builtinId="8" hidden="1"/>
    <cellStyle name="Hipervínculo" xfId="107" builtinId="8" hidden="1"/>
    <cellStyle name="Hipervínculo" xfId="145" builtinId="8" hidden="1"/>
    <cellStyle name="Hipervínculo" xfId="32" builtinId="8" hidden="1"/>
    <cellStyle name="Hipervínculo" xfId="188" builtinId="8" hidden="1"/>
    <cellStyle name="Hipervínculo" xfId="12" builtinId="8" hidden="1"/>
    <cellStyle name="Hipervínculo" xfId="151" builtinId="8" hidden="1"/>
    <cellStyle name="Hipervínculo" xfId="70" builtinId="8" hidden="1"/>
    <cellStyle name="Hipervínculo" xfId="158" builtinId="8" hidden="1"/>
    <cellStyle name="Hipervínculo" xfId="176" builtinId="8" hidden="1"/>
    <cellStyle name="Hipervínculo" xfId="123" builtinId="8" hidden="1"/>
    <cellStyle name="Hipervínculo" xfId="14" builtinId="8" hidden="1"/>
    <cellStyle name="Hipervínculo" xfId="89" builtinId="8" hidden="1"/>
    <cellStyle name="Hipervínculo" xfId="97" builtinId="8" hidden="1"/>
    <cellStyle name="Hipervínculo" xfId="137" builtinId="8" hidden="1"/>
    <cellStyle name="Hipervínculo" xfId="141" builtinId="8" hidden="1"/>
    <cellStyle name="Hipervínculo" xfId="164" builtinId="8" hidden="1"/>
    <cellStyle name="Hipervínculo" xfId="182" builtinId="8" hidden="1"/>
    <cellStyle name="Hipervínculo" xfId="8" builtinId="8" hidden="1"/>
    <cellStyle name="Hipervínculo" xfId="46" builtinId="8" hidden="1"/>
    <cellStyle name="Hipervínculo" xfId="20" builtinId="8" hidden="1"/>
    <cellStyle name="Hipervínculo" xfId="99" builtinId="8" hidden="1"/>
    <cellStyle name="Hipervínculo" xfId="127" builtinId="8" hidden="1"/>
    <cellStyle name="Hipervínculo" xfId="184" builtinId="8" hidden="1"/>
    <cellStyle name="Hipervínculo" xfId="91" builtinId="8" hidden="1"/>
    <cellStyle name="Hipervínculo" xfId="60" builtinId="8" hidden="1"/>
    <cellStyle name="Hipervínculo" xfId="95" builtinId="8" hidden="1"/>
    <cellStyle name="Hipervínculo" xfId="40" builtinId="8" hidden="1"/>
    <cellStyle name="Hipervínculo" xfId="42" builtinId="8" hidden="1"/>
    <cellStyle name="Hipervínculo" xfId="111" builtinId="8" hidden="1"/>
    <cellStyle name="Hipervínculo" xfId="18" builtinId="8" hidden="1"/>
    <cellStyle name="Hipervínculo" xfId="10" builtinId="8" hidden="1"/>
    <cellStyle name="Hipervínculo" xfId="36" builtinId="8" hidden="1"/>
    <cellStyle name="Hipervínculo" xfId="105" builtinId="8" hidden="1"/>
    <cellStyle name="Hipervínculo" xfId="162" builtinId="8" hidden="1"/>
    <cellStyle name="Hipervínculo" xfId="147" builtinId="8" hidden="1"/>
    <cellStyle name="Hipervínculo" xfId="58" builtinId="8" hidden="1"/>
    <cellStyle name="Hipervínculo" xfId="56" builtinId="8" hidden="1"/>
    <cellStyle name="Hipervínculo" xfId="72" builtinId="8" hidden="1"/>
    <cellStyle name="Hipervínculo" xfId="170" builtinId="8" hidden="1"/>
    <cellStyle name="Hipervínculo" xfId="131" builtinId="8" hidden="1"/>
    <cellStyle name="Hipervínculo" xfId="62" builtinId="8" hidden="1"/>
    <cellStyle name="Hipervínculo" xfId="168" builtinId="8" hidden="1"/>
    <cellStyle name="Hipervínculo" xfId="74" builtinId="8" hidden="1"/>
    <cellStyle name="Hipervínculo" xfId="125" builtinId="8" hidden="1"/>
    <cellStyle name="Hipervínculo" xfId="38" builtinId="8" hidden="1"/>
    <cellStyle name="Hipervínculo" xfId="78" builtinId="8" hidden="1"/>
    <cellStyle name="Hipervínculo" xfId="64" builtinId="8" hidden="1"/>
    <cellStyle name="Hipervínculo" xfId="80" builtinId="8" hidden="1"/>
    <cellStyle name="Hipervínculo" xfId="24" builtinId="8" hidden="1"/>
    <cellStyle name="Hipervínculo" xfId="186" builtinId="8" hidden="1"/>
    <cellStyle name="Hipervínculo" xfId="28" builtinId="8" hidden="1"/>
    <cellStyle name="Hipervínculo" xfId="143" builtinId="8" hidden="1"/>
    <cellStyle name="Hipervínculo" xfId="135" builtinId="8" hidden="1"/>
    <cellStyle name="Hipervínculo" xfId="30" builtinId="8" hidden="1"/>
    <cellStyle name="Hipervínculo visitado" xfId="11" builtinId="9" hidden="1"/>
    <cellStyle name="Hipervínculo visitado" xfId="81" builtinId="9" hidden="1"/>
    <cellStyle name="Hipervínculo visitado" xfId="69" builtinId="9" hidden="1"/>
    <cellStyle name="Hipervínculo visitado" xfId="17" builtinId="9" hidden="1"/>
    <cellStyle name="Hipervínculo visitado" xfId="177" builtinId="9" hidden="1"/>
    <cellStyle name="Hipervínculo visitado" xfId="148" builtinId="9" hidden="1"/>
    <cellStyle name="Hipervínculo visitado" xfId="191" builtinId="9" hidden="1"/>
    <cellStyle name="Hipervínculo visitado" xfId="116" builtinId="9" hidden="1"/>
    <cellStyle name="Hipervínculo visitado" xfId="75" builtinId="9" hidden="1"/>
    <cellStyle name="Hipervínculo visitado" xfId="136" builtinId="9" hidden="1"/>
    <cellStyle name="Hipervínculo visitado" xfId="167" builtinId="9" hidden="1"/>
    <cellStyle name="Hipervínculo visitado" xfId="53" builtinId="9" hidden="1"/>
    <cellStyle name="Hipervínculo visitado" xfId="96" builtinId="9" hidden="1"/>
    <cellStyle name="Hipervínculo visitado" xfId="86" builtinId="9" hidden="1"/>
    <cellStyle name="Hipervínculo visitado" xfId="138" builtinId="9" hidden="1"/>
    <cellStyle name="Hipervínculo visitado" xfId="61" builtinId="9" hidden="1"/>
    <cellStyle name="Hipervínculo visitado" xfId="128" builtinId="9" hidden="1"/>
    <cellStyle name="Hipervínculo visitado" xfId="21" builtinId="9" hidden="1"/>
    <cellStyle name="Hipervínculo visitado" xfId="181" builtinId="9" hidden="1"/>
    <cellStyle name="Hipervínculo visitado" xfId="35" builtinId="9" hidden="1"/>
    <cellStyle name="Hipervínculo visitado" xfId="65" builtinId="9" hidden="1"/>
    <cellStyle name="Hipervínculo visitado" xfId="13" builtinId="9" hidden="1"/>
    <cellStyle name="Hipervínculo visitado" xfId="152" builtinId="9" hidden="1"/>
    <cellStyle name="Hipervínculo visitado" xfId="19" builtinId="9" hidden="1"/>
    <cellStyle name="Hipervínculo visitado" xfId="39" builtinId="9" hidden="1"/>
    <cellStyle name="Hipervínculo visitado" xfId="114" builtinId="9" hidden="1"/>
    <cellStyle name="Hipervínculo visitado" xfId="189" builtinId="9" hidden="1"/>
    <cellStyle name="Hipervínculo visitado" xfId="45" builtinId="9" hidden="1"/>
    <cellStyle name="Hipervínculo visitado" xfId="92" builtinId="9" hidden="1"/>
    <cellStyle name="Hipervínculo visitado" xfId="112" builtinId="9" hidden="1"/>
    <cellStyle name="Hipervínculo visitado" xfId="118" builtinId="9" hidden="1"/>
    <cellStyle name="Hipervínculo visitado" xfId="108" builtinId="9" hidden="1"/>
    <cellStyle name="Hipervínculo visitado" xfId="94" builtinId="9" hidden="1"/>
    <cellStyle name="Hipervínculo visitado" xfId="134" builtinId="9" hidden="1"/>
    <cellStyle name="Hipervínculo visitado" xfId="77" builtinId="9" hidden="1"/>
    <cellStyle name="Hipervínculo visitado" xfId="132" builtinId="9" hidden="1"/>
    <cellStyle name="Hipervínculo visitado" xfId="169" builtinId="9" hidden="1"/>
    <cellStyle name="Hipervínculo visitado" xfId="150" builtinId="9" hidden="1"/>
    <cellStyle name="Hipervínculo visitado" xfId="47" builtinId="9" hidden="1"/>
    <cellStyle name="Hipervínculo visitado" xfId="110" builtinId="9" hidden="1"/>
    <cellStyle name="Hipervínculo visitado" xfId="71" builtinId="9" hidden="1"/>
    <cellStyle name="Hipervínculo visitado" xfId="63" builtinId="9" hidden="1"/>
    <cellStyle name="Hipervínculo visitado" xfId="144" builtinId="9" hidden="1"/>
    <cellStyle name="Hipervínculo visitado" xfId="73" builtinId="9" hidden="1"/>
    <cellStyle name="Hipervínculo visitado" xfId="165" builtinId="9" hidden="1"/>
    <cellStyle name="Hipervínculo visitado" xfId="140" builtinId="9" hidden="1"/>
    <cellStyle name="Hipervínculo visitado" xfId="126" builtinId="9" hidden="1"/>
    <cellStyle name="Hipervínculo visitado" xfId="79" builtinId="9" hidden="1"/>
    <cellStyle name="Hipervínculo visitado" xfId="179" builtinId="9" hidden="1"/>
    <cellStyle name="Hipervínculo visitado" xfId="23" builtinId="9" hidden="1"/>
    <cellStyle name="Hipervínculo visitado" xfId="159" builtinId="9" hidden="1"/>
    <cellStyle name="Hipervínculo visitado" xfId="15" builtinId="9" hidden="1"/>
    <cellStyle name="Hipervínculo visitado" xfId="161" builtinId="9" hidden="1"/>
    <cellStyle name="Hipervínculo visitado" xfId="31" builtinId="9" hidden="1"/>
    <cellStyle name="Hipervínculo visitado" xfId="9" builtinId="9" hidden="1"/>
    <cellStyle name="Hipervínculo visitado" xfId="102" builtinId="9" hidden="1"/>
    <cellStyle name="Hipervínculo visitado" xfId="33" builtinId="9" hidden="1"/>
    <cellStyle name="Hipervínculo visitado" xfId="187" builtinId="9" hidden="1"/>
    <cellStyle name="Hipervínculo visitado" xfId="67" builtinId="9" hidden="1"/>
    <cellStyle name="Hipervínculo visitado" xfId="49" builtinId="9" hidden="1"/>
    <cellStyle name="Hipervínculo visitado" xfId="124" builtinId="9" hidden="1"/>
    <cellStyle name="Hipervínculo visitado" xfId="90" builtinId="9" hidden="1"/>
    <cellStyle name="Hipervínculo visitado" xfId="59" builtinId="9" hidden="1"/>
    <cellStyle name="Hipervínculo visitado" xfId="51" builtinId="9" hidden="1"/>
    <cellStyle name="Hipervínculo visitado" xfId="104" builtinId="9" hidden="1"/>
    <cellStyle name="Hipervínculo visitado" xfId="157" builtinId="9" hidden="1"/>
    <cellStyle name="Hipervínculo visitado" xfId="43" builtinId="9" hidden="1"/>
    <cellStyle name="Hipervínculo visitado" xfId="37" builtinId="9" hidden="1"/>
    <cellStyle name="Hipervínculo visitado" xfId="98" builtinId="9" hidden="1"/>
    <cellStyle name="Hipervínculo visitado" xfId="130" builtinId="9" hidden="1"/>
    <cellStyle name="Hipervínculo visitado" xfId="5" builtinId="9" hidden="1"/>
    <cellStyle name="Hipervínculo visitado" xfId="171" builtinId="9" hidden="1"/>
    <cellStyle name="Hipervínculo visitado" xfId="122" builtinId="9" hidden="1"/>
    <cellStyle name="Hipervínculo visitado" xfId="7" builtinId="9" hidden="1"/>
    <cellStyle name="Hipervínculo visitado" xfId="195" builtinId="9" hidden="1"/>
    <cellStyle name="Hipervínculo visitado" xfId="57" builtinId="9" hidden="1"/>
    <cellStyle name="Hipervínculo visitado" xfId="142" builtinId="9" hidden="1"/>
    <cellStyle name="Hipervínculo visitado" xfId="29" builtinId="9" hidden="1"/>
    <cellStyle name="Hipervínculo visitado" xfId="41" builtinId="9" hidden="1"/>
    <cellStyle name="Hipervínculo visitado" xfId="146" builtinId="9" hidden="1"/>
    <cellStyle name="Hipervínculo visitado" xfId="183" builtinId="9" hidden="1"/>
    <cellStyle name="Hipervínculo visitado" xfId="120" builtinId="9" hidden="1"/>
    <cellStyle name="Hipervínculo visitado" xfId="106" builtinId="9" hidden="1"/>
    <cellStyle name="Hipervínculo visitado" xfId="27" builtinId="9" hidden="1"/>
    <cellStyle name="Hipervínculo visitado" xfId="163" builtinId="9" hidden="1"/>
    <cellStyle name="Hipervínculo visitado" xfId="193" builtinId="9" hidden="1"/>
    <cellStyle name="Hipervínculo visitado" xfId="25" builtinId="9" hidden="1"/>
    <cellStyle name="Hipervínculo visitado" xfId="88" builtinId="9" hidden="1"/>
    <cellStyle name="Hipervínculo visitado" xfId="185" builtinId="9" hidden="1"/>
    <cellStyle name="Hipervínculo visitado" xfId="173" builtinId="9" hidden="1"/>
    <cellStyle name="Hipervínculo visitado" xfId="175" builtinId="9" hidden="1"/>
    <cellStyle name="Hipervínculo visitado" xfId="55" builtinId="9" hidden="1"/>
    <cellStyle name="Hipervínculo visitado" xfId="100" builtinId="9" hidden="1"/>
    <cellStyle name="Millares" xfId="2" builtinId="3"/>
    <cellStyle name="Moneda" xfId="1" builtinId="4"/>
    <cellStyle name="Normal" xfId="0" builtinId="0"/>
    <cellStyle name="Normal 2" xfId="83" xr:uid="{00000000-0005-0000-0000-0000C0000000}"/>
    <cellStyle name="Normal 3" xfId="82" xr:uid="{00000000-0005-0000-0000-0000C1000000}"/>
    <cellStyle name="Normal 4" xfId="153" xr:uid="{00000000-0005-0000-0000-0000C2000000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ura Artegoitia" id="{4B8518A9-7A87-4510-9416-A588260091AA}" userId="S::lartegoitia@CND.ORG.UY::f8540be1-3fa9-4f61-b413-2ef695c2311d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61" dT="2023-05-04T15:29:34.91" personId="{4B8518A9-7A87-4510-9416-A588260091AA}" id="{2873FB52-7C14-4E00-A274-68ED6B3FF12C}">
    <text>Vendrá alguien de Corea?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66"/>
  <sheetViews>
    <sheetView tabSelected="1" view="pageBreakPreview" topLeftCell="A47" zoomScale="60" zoomScaleNormal="100" zoomScalePageLayoutView="125" workbookViewId="0">
      <selection sqref="A1:J65"/>
    </sheetView>
  </sheetViews>
  <sheetFormatPr baseColWidth="10" defaultColWidth="8.42578125" defaultRowHeight="15" x14ac:dyDescent="0.25"/>
  <cols>
    <col min="1" max="1" width="4.7109375" customWidth="1"/>
    <col min="2" max="2" width="33" customWidth="1"/>
    <col min="3" max="3" width="42.85546875" customWidth="1"/>
    <col min="4" max="4" width="34.42578125" customWidth="1"/>
    <col min="5" max="5" width="13.7109375" customWidth="1"/>
    <col min="6" max="6" width="15.140625" customWidth="1"/>
    <col min="7" max="8" width="14.5703125" customWidth="1"/>
    <col min="9" max="10" width="13.7109375" customWidth="1"/>
    <col min="12" max="12" width="21" customWidth="1"/>
  </cols>
  <sheetData>
    <row r="1" spans="1:10" ht="15" customHeight="1" x14ac:dyDescent="0.25">
      <c r="A1" s="182" t="s">
        <v>340</v>
      </c>
      <c r="B1" s="183"/>
      <c r="C1" s="183"/>
      <c r="D1" s="183"/>
      <c r="E1" s="183"/>
      <c r="F1" s="183"/>
      <c r="G1" s="183"/>
      <c r="H1" s="183"/>
      <c r="I1" s="183"/>
      <c r="J1" s="184"/>
    </row>
    <row r="2" spans="1:10" ht="37.5" customHeight="1" x14ac:dyDescent="0.25">
      <c r="A2" s="185"/>
      <c r="B2" s="186"/>
      <c r="C2" s="186"/>
      <c r="D2" s="186"/>
      <c r="E2" s="186"/>
      <c r="F2" s="186"/>
      <c r="G2" s="186"/>
      <c r="H2" s="186"/>
      <c r="I2" s="186"/>
      <c r="J2" s="187"/>
    </row>
    <row r="3" spans="1:10" ht="94.5" customHeight="1" x14ac:dyDescent="0.25">
      <c r="A3" s="180" t="s">
        <v>321</v>
      </c>
      <c r="B3" s="180"/>
      <c r="C3" s="180"/>
      <c r="D3" s="180"/>
      <c r="E3" s="157" t="s">
        <v>359</v>
      </c>
      <c r="F3" s="163" t="s">
        <v>319</v>
      </c>
      <c r="G3" s="157" t="s">
        <v>320</v>
      </c>
      <c r="H3" s="157" t="s">
        <v>361</v>
      </c>
      <c r="I3" s="157" t="s">
        <v>358</v>
      </c>
      <c r="J3" s="157" t="s">
        <v>360</v>
      </c>
    </row>
    <row r="4" spans="1:10" ht="15" customHeight="1" x14ac:dyDescent="0.25">
      <c r="A4" s="164" t="s">
        <v>1</v>
      </c>
      <c r="B4" s="165" t="s">
        <v>323</v>
      </c>
      <c r="C4" s="165" t="s">
        <v>324</v>
      </c>
      <c r="D4" s="165" t="s">
        <v>317</v>
      </c>
      <c r="E4" s="178"/>
      <c r="F4" s="178"/>
      <c r="G4" s="178"/>
      <c r="H4" s="166"/>
      <c r="I4" s="158"/>
      <c r="J4" s="158"/>
    </row>
    <row r="5" spans="1:10" x14ac:dyDescent="0.25">
      <c r="A5" s="167">
        <v>1</v>
      </c>
      <c r="B5" s="179" t="s">
        <v>318</v>
      </c>
      <c r="C5" s="168"/>
      <c r="D5" s="155" t="s">
        <v>2</v>
      </c>
      <c r="E5" s="159">
        <v>2</v>
      </c>
      <c r="F5" s="154">
        <v>45130</v>
      </c>
      <c r="G5" s="154">
        <v>45134</v>
      </c>
      <c r="H5" s="154"/>
      <c r="I5" s="159"/>
      <c r="J5" s="159"/>
    </row>
    <row r="6" spans="1:10" x14ac:dyDescent="0.25">
      <c r="A6" s="167">
        <v>2</v>
      </c>
      <c r="B6" s="179"/>
      <c r="C6" s="168"/>
      <c r="D6" s="155" t="s">
        <v>3</v>
      </c>
      <c r="E6" s="159">
        <v>2</v>
      </c>
      <c r="F6" s="154">
        <v>45130</v>
      </c>
      <c r="G6" s="154">
        <v>45134</v>
      </c>
      <c r="H6" s="154"/>
      <c r="I6" s="159"/>
      <c r="J6" s="159"/>
    </row>
    <row r="7" spans="1:10" x14ac:dyDescent="0.25">
      <c r="A7" s="167">
        <v>3</v>
      </c>
      <c r="B7" s="179"/>
      <c r="C7" s="168"/>
      <c r="D7" s="155" t="s">
        <v>330</v>
      </c>
      <c r="E7" s="159">
        <v>2</v>
      </c>
      <c r="F7" s="154">
        <v>45130</v>
      </c>
      <c r="G7" s="154">
        <v>45134</v>
      </c>
      <c r="H7" s="154"/>
      <c r="I7" s="159"/>
      <c r="J7" s="159"/>
    </row>
    <row r="8" spans="1:10" x14ac:dyDescent="0.25">
      <c r="A8" s="167">
        <v>4</v>
      </c>
      <c r="B8" s="179"/>
      <c r="C8" s="168"/>
      <c r="D8" s="155" t="s">
        <v>4</v>
      </c>
      <c r="E8" s="159">
        <v>2</v>
      </c>
      <c r="F8" s="154">
        <v>45130</v>
      </c>
      <c r="G8" s="154">
        <v>45134</v>
      </c>
      <c r="H8" s="154"/>
      <c r="I8" s="159"/>
      <c r="J8" s="159"/>
    </row>
    <row r="9" spans="1:10" x14ac:dyDescent="0.25">
      <c r="A9" s="167">
        <v>5</v>
      </c>
      <c r="B9" s="179"/>
      <c r="C9" s="168"/>
      <c r="D9" s="155" t="s">
        <v>5</v>
      </c>
      <c r="E9" s="159">
        <v>2</v>
      </c>
      <c r="F9" s="154">
        <v>45130</v>
      </c>
      <c r="G9" s="154">
        <v>45134</v>
      </c>
      <c r="H9" s="154"/>
      <c r="I9" s="159"/>
      <c r="J9" s="159"/>
    </row>
    <row r="10" spans="1:10" x14ac:dyDescent="0.25">
      <c r="A10" s="167">
        <v>6</v>
      </c>
      <c r="B10" s="179"/>
      <c r="C10" s="168"/>
      <c r="D10" s="155" t="s">
        <v>6</v>
      </c>
      <c r="E10" s="159">
        <v>2</v>
      </c>
      <c r="F10" s="154">
        <v>45130</v>
      </c>
      <c r="G10" s="154">
        <v>45134</v>
      </c>
      <c r="H10" s="154"/>
      <c r="I10" s="159"/>
      <c r="J10" s="159"/>
    </row>
    <row r="11" spans="1:10" x14ac:dyDescent="0.25">
      <c r="A11" s="167">
        <v>7</v>
      </c>
      <c r="B11" s="179"/>
      <c r="C11" s="168"/>
      <c r="D11" s="155" t="s">
        <v>7</v>
      </c>
      <c r="E11" s="159">
        <v>2</v>
      </c>
      <c r="F11" s="154">
        <v>45130</v>
      </c>
      <c r="G11" s="154">
        <v>45134</v>
      </c>
      <c r="H11" s="154"/>
      <c r="I11" s="159"/>
      <c r="J11" s="159"/>
    </row>
    <row r="12" spans="1:10" x14ac:dyDescent="0.25">
      <c r="A12" s="167">
        <v>8</v>
      </c>
      <c r="B12" s="179"/>
      <c r="C12" s="168"/>
      <c r="D12" s="155" t="s">
        <v>331</v>
      </c>
      <c r="E12" s="159">
        <v>2</v>
      </c>
      <c r="F12" s="154">
        <v>45130</v>
      </c>
      <c r="G12" s="154">
        <v>45134</v>
      </c>
      <c r="H12" s="154"/>
      <c r="I12" s="159"/>
      <c r="J12" s="159"/>
    </row>
    <row r="13" spans="1:10" x14ac:dyDescent="0.25">
      <c r="A13" s="167">
        <v>9</v>
      </c>
      <c r="B13" s="179"/>
      <c r="C13" s="168"/>
      <c r="D13" s="155" t="s">
        <v>8</v>
      </c>
      <c r="E13" s="159">
        <v>2</v>
      </c>
      <c r="F13" s="154">
        <v>45130</v>
      </c>
      <c r="G13" s="154">
        <v>45134</v>
      </c>
      <c r="H13" s="154"/>
      <c r="I13" s="159"/>
      <c r="J13" s="159"/>
    </row>
    <row r="14" spans="1:10" x14ac:dyDescent="0.25">
      <c r="A14" s="167">
        <v>10</v>
      </c>
      <c r="B14" s="179"/>
      <c r="C14" s="168"/>
      <c r="D14" s="155" t="s">
        <v>9</v>
      </c>
      <c r="E14" s="159">
        <v>2</v>
      </c>
      <c r="F14" s="154">
        <v>45130</v>
      </c>
      <c r="G14" s="154">
        <v>45134</v>
      </c>
      <c r="H14" s="154"/>
      <c r="I14" s="159"/>
      <c r="J14" s="159"/>
    </row>
    <row r="15" spans="1:10" x14ac:dyDescent="0.25">
      <c r="A15" s="167">
        <v>11</v>
      </c>
      <c r="B15" s="179"/>
      <c r="C15" s="168"/>
      <c r="D15" s="155" t="s">
        <v>10</v>
      </c>
      <c r="E15" s="159">
        <v>2</v>
      </c>
      <c r="F15" s="154">
        <v>45130</v>
      </c>
      <c r="G15" s="154">
        <v>45134</v>
      </c>
      <c r="H15" s="154"/>
      <c r="I15" s="159"/>
      <c r="J15" s="159"/>
    </row>
    <row r="16" spans="1:10" x14ac:dyDescent="0.25">
      <c r="A16" s="167">
        <v>12</v>
      </c>
      <c r="B16" s="179"/>
      <c r="C16" s="168"/>
      <c r="D16" s="155" t="s">
        <v>11</v>
      </c>
      <c r="E16" s="159">
        <v>2</v>
      </c>
      <c r="F16" s="154">
        <v>45130</v>
      </c>
      <c r="G16" s="154">
        <v>45134</v>
      </c>
      <c r="H16" s="154"/>
      <c r="I16" s="159"/>
      <c r="J16" s="159"/>
    </row>
    <row r="17" spans="1:12" x14ac:dyDescent="0.25">
      <c r="A17" s="167">
        <v>13</v>
      </c>
      <c r="B17" s="179"/>
      <c r="C17" s="168"/>
      <c r="D17" s="155" t="s">
        <v>332</v>
      </c>
      <c r="E17" s="159">
        <v>2</v>
      </c>
      <c r="F17" s="154">
        <v>45130</v>
      </c>
      <c r="G17" s="154">
        <v>45134</v>
      </c>
      <c r="H17" s="154"/>
      <c r="I17" s="159"/>
      <c r="J17" s="159"/>
      <c r="L17" s="152"/>
    </row>
    <row r="18" spans="1:12" x14ac:dyDescent="0.25">
      <c r="A18" s="167">
        <v>14</v>
      </c>
      <c r="B18" s="179"/>
      <c r="C18" s="168"/>
      <c r="D18" s="155" t="s">
        <v>12</v>
      </c>
      <c r="E18" s="159">
        <v>2</v>
      </c>
      <c r="F18" s="154">
        <v>45130</v>
      </c>
      <c r="G18" s="154">
        <v>45134</v>
      </c>
      <c r="H18" s="154"/>
      <c r="I18" s="159"/>
      <c r="J18" s="159"/>
      <c r="L18" s="152"/>
    </row>
    <row r="19" spans="1:12" x14ac:dyDescent="0.25">
      <c r="A19" s="167">
        <v>15</v>
      </c>
      <c r="B19" s="179"/>
      <c r="C19" s="168"/>
      <c r="D19" s="155" t="s">
        <v>333</v>
      </c>
      <c r="E19" s="159">
        <v>2</v>
      </c>
      <c r="F19" s="154">
        <v>45130</v>
      </c>
      <c r="G19" s="154">
        <v>45134</v>
      </c>
      <c r="H19" s="154"/>
      <c r="I19" s="159"/>
      <c r="J19" s="159"/>
      <c r="L19" s="152"/>
    </row>
    <row r="20" spans="1:12" x14ac:dyDescent="0.25">
      <c r="A20" s="167">
        <v>16</v>
      </c>
      <c r="B20" s="179"/>
      <c r="C20" s="168"/>
      <c r="D20" s="155" t="s">
        <v>13</v>
      </c>
      <c r="E20" s="159">
        <v>2</v>
      </c>
      <c r="F20" s="154">
        <v>45130</v>
      </c>
      <c r="G20" s="154">
        <v>45134</v>
      </c>
      <c r="H20" s="154"/>
      <c r="I20" s="159"/>
      <c r="J20" s="159"/>
      <c r="L20" s="152"/>
    </row>
    <row r="21" spans="1:12" x14ac:dyDescent="0.25">
      <c r="A21" s="167">
        <v>17</v>
      </c>
      <c r="B21" s="179"/>
      <c r="C21" s="168"/>
      <c r="D21" s="155" t="s">
        <v>334</v>
      </c>
      <c r="E21" s="159">
        <v>2</v>
      </c>
      <c r="F21" s="154">
        <v>45130</v>
      </c>
      <c r="G21" s="154">
        <v>45134</v>
      </c>
      <c r="H21" s="154"/>
      <c r="I21" s="159"/>
      <c r="J21" s="159"/>
      <c r="L21" s="152"/>
    </row>
    <row r="22" spans="1:12" x14ac:dyDescent="0.25">
      <c r="A22" s="167">
        <v>18</v>
      </c>
      <c r="B22" s="179"/>
      <c r="C22" s="168"/>
      <c r="D22" s="155" t="s">
        <v>14</v>
      </c>
      <c r="E22" s="159">
        <v>2</v>
      </c>
      <c r="F22" s="154" t="s">
        <v>322</v>
      </c>
      <c r="G22" s="154" t="s">
        <v>322</v>
      </c>
      <c r="H22" s="154"/>
      <c r="I22" s="159"/>
      <c r="J22" s="159"/>
      <c r="L22" s="152"/>
    </row>
    <row r="23" spans="1:12" x14ac:dyDescent="0.25">
      <c r="A23" s="167">
        <v>19</v>
      </c>
      <c r="B23" s="179"/>
      <c r="C23" s="168"/>
      <c r="D23" s="155" t="s">
        <v>15</v>
      </c>
      <c r="E23" s="159">
        <v>2</v>
      </c>
      <c r="F23" s="154">
        <v>45130</v>
      </c>
      <c r="G23" s="154">
        <v>45134</v>
      </c>
      <c r="H23" s="154"/>
      <c r="I23" s="159"/>
      <c r="J23" s="159"/>
    </row>
    <row r="24" spans="1:12" x14ac:dyDescent="0.25">
      <c r="A24" s="169"/>
      <c r="B24" s="181" t="s">
        <v>16</v>
      </c>
      <c r="C24" s="181"/>
      <c r="D24" s="170"/>
      <c r="E24" s="160"/>
      <c r="F24" s="160"/>
      <c r="G24" s="160"/>
      <c r="H24" s="160"/>
      <c r="I24" s="160"/>
      <c r="J24" s="160"/>
    </row>
    <row r="25" spans="1:12" ht="15" customHeight="1" x14ac:dyDescent="0.25">
      <c r="A25" s="164" t="s">
        <v>1</v>
      </c>
      <c r="B25" s="165" t="s">
        <v>323</v>
      </c>
      <c r="C25" s="165" t="s">
        <v>324</v>
      </c>
      <c r="D25" s="165" t="s">
        <v>317</v>
      </c>
      <c r="E25" s="178"/>
      <c r="F25" s="178"/>
      <c r="G25" s="178"/>
      <c r="H25" s="166"/>
      <c r="I25" s="158"/>
      <c r="J25" s="158"/>
    </row>
    <row r="26" spans="1:12" ht="14.1" customHeight="1" x14ac:dyDescent="0.25">
      <c r="A26" s="171">
        <v>1</v>
      </c>
      <c r="B26" s="179" t="s">
        <v>326</v>
      </c>
      <c r="C26" s="155" t="s">
        <v>17</v>
      </c>
      <c r="D26" s="172" t="s">
        <v>335</v>
      </c>
      <c r="E26" s="159">
        <v>2</v>
      </c>
      <c r="F26" s="154">
        <v>45130</v>
      </c>
      <c r="G26" s="154">
        <v>45136</v>
      </c>
      <c r="H26" s="154"/>
      <c r="I26" s="159"/>
      <c r="J26" s="159"/>
    </row>
    <row r="27" spans="1:12" x14ac:dyDescent="0.25">
      <c r="A27" s="171">
        <v>2</v>
      </c>
      <c r="B27" s="179"/>
      <c r="C27" s="155" t="s">
        <v>18</v>
      </c>
      <c r="D27" s="172" t="s">
        <v>341</v>
      </c>
      <c r="E27" s="159">
        <v>2</v>
      </c>
      <c r="F27" s="154">
        <v>45130</v>
      </c>
      <c r="G27" s="154">
        <v>45136</v>
      </c>
      <c r="H27" s="154"/>
      <c r="I27" s="159"/>
      <c r="J27" s="159"/>
    </row>
    <row r="28" spans="1:12" ht="30" x14ac:dyDescent="0.25">
      <c r="A28" s="171">
        <v>3</v>
      </c>
      <c r="B28" s="179"/>
      <c r="C28" s="155" t="s">
        <v>19</v>
      </c>
      <c r="D28" s="172" t="s">
        <v>341</v>
      </c>
      <c r="E28" s="159">
        <v>2</v>
      </c>
      <c r="F28" s="154">
        <v>45130</v>
      </c>
      <c r="G28" s="154">
        <v>45136</v>
      </c>
      <c r="H28" s="154"/>
      <c r="I28" s="159"/>
      <c r="J28" s="159"/>
    </row>
    <row r="29" spans="1:12" ht="30" x14ac:dyDescent="0.25">
      <c r="A29" s="171">
        <v>4</v>
      </c>
      <c r="B29" s="179"/>
      <c r="C29" s="155" t="s">
        <v>336</v>
      </c>
      <c r="D29" s="172" t="s">
        <v>337</v>
      </c>
      <c r="E29" s="159">
        <v>2</v>
      </c>
      <c r="F29" s="154">
        <v>45130</v>
      </c>
      <c r="G29" s="154">
        <v>45136</v>
      </c>
      <c r="H29" s="154"/>
      <c r="I29" s="159"/>
      <c r="J29" s="159"/>
    </row>
    <row r="30" spans="1:12" ht="30" x14ac:dyDescent="0.25">
      <c r="A30" s="171">
        <v>5</v>
      </c>
      <c r="B30" s="179"/>
      <c r="C30" s="155" t="s">
        <v>20</v>
      </c>
      <c r="D30" s="172" t="s">
        <v>338</v>
      </c>
      <c r="E30" s="159">
        <v>2</v>
      </c>
      <c r="F30" s="154">
        <v>45130</v>
      </c>
      <c r="G30" s="154">
        <v>45136</v>
      </c>
      <c r="H30" s="154"/>
      <c r="I30" s="159"/>
      <c r="J30" s="159"/>
    </row>
    <row r="31" spans="1:12" x14ac:dyDescent="0.25">
      <c r="A31" s="171">
        <v>6</v>
      </c>
      <c r="B31" s="179"/>
      <c r="C31" s="173" t="s">
        <v>21</v>
      </c>
      <c r="D31" s="172" t="s">
        <v>338</v>
      </c>
      <c r="E31" s="159">
        <v>2</v>
      </c>
      <c r="F31" s="154">
        <v>45130</v>
      </c>
      <c r="G31" s="154">
        <v>45136</v>
      </c>
      <c r="H31" s="154"/>
      <c r="I31" s="159"/>
      <c r="J31" s="159"/>
    </row>
    <row r="32" spans="1:12" ht="30" x14ac:dyDescent="0.25">
      <c r="A32" s="171">
        <v>7</v>
      </c>
      <c r="B32" s="179"/>
      <c r="C32" s="155" t="s">
        <v>22</v>
      </c>
      <c r="D32" s="172" t="s">
        <v>339</v>
      </c>
      <c r="E32" s="159">
        <v>2</v>
      </c>
      <c r="F32" s="154">
        <v>45130</v>
      </c>
      <c r="G32" s="154">
        <v>45136</v>
      </c>
      <c r="H32" s="154"/>
      <c r="I32" s="159"/>
      <c r="J32" s="159"/>
    </row>
    <row r="33" spans="1:12" ht="30" x14ac:dyDescent="0.25">
      <c r="A33" s="171">
        <v>8</v>
      </c>
      <c r="B33" s="179"/>
      <c r="C33" s="155" t="s">
        <v>23</v>
      </c>
      <c r="D33" s="172" t="s">
        <v>342</v>
      </c>
      <c r="E33" s="159">
        <v>2</v>
      </c>
      <c r="F33" s="154">
        <v>45130</v>
      </c>
      <c r="G33" s="154">
        <v>45136</v>
      </c>
      <c r="H33" s="154"/>
      <c r="I33" s="159"/>
      <c r="J33" s="159"/>
    </row>
    <row r="34" spans="1:12" ht="30" x14ac:dyDescent="0.25">
      <c r="A34" s="171">
        <v>9</v>
      </c>
      <c r="B34" s="179"/>
      <c r="C34" s="155" t="s">
        <v>24</v>
      </c>
      <c r="D34" s="172" t="s">
        <v>342</v>
      </c>
      <c r="E34" s="159">
        <v>2</v>
      </c>
      <c r="F34" s="154">
        <v>45130</v>
      </c>
      <c r="G34" s="154">
        <v>45136</v>
      </c>
      <c r="H34" s="154"/>
      <c r="I34" s="159"/>
      <c r="J34" s="159"/>
    </row>
    <row r="35" spans="1:12" x14ac:dyDescent="0.25">
      <c r="A35" s="171">
        <v>10</v>
      </c>
      <c r="B35" s="179"/>
      <c r="C35" s="155" t="s">
        <v>25</v>
      </c>
      <c r="D35" s="172" t="s">
        <v>343</v>
      </c>
      <c r="E35" s="159">
        <v>2</v>
      </c>
      <c r="F35" s="154">
        <v>45130</v>
      </c>
      <c r="G35" s="154">
        <v>45136</v>
      </c>
      <c r="H35" s="154"/>
      <c r="I35" s="159"/>
      <c r="J35" s="159"/>
    </row>
    <row r="36" spans="1:12" ht="33" customHeight="1" x14ac:dyDescent="0.25">
      <c r="A36" s="171">
        <v>11</v>
      </c>
      <c r="B36" s="179"/>
      <c r="C36" s="155" t="s">
        <v>26</v>
      </c>
      <c r="D36" s="172" t="s">
        <v>344</v>
      </c>
      <c r="E36" s="159">
        <v>2</v>
      </c>
      <c r="F36" s="154">
        <v>45130</v>
      </c>
      <c r="G36" s="154">
        <v>45136</v>
      </c>
      <c r="H36" s="154"/>
      <c r="I36" s="159"/>
      <c r="J36" s="159"/>
    </row>
    <row r="37" spans="1:12" x14ac:dyDescent="0.25">
      <c r="A37" s="171">
        <v>12</v>
      </c>
      <c r="B37" s="179"/>
      <c r="C37" s="155" t="s">
        <v>27</v>
      </c>
      <c r="D37" s="172" t="s">
        <v>338</v>
      </c>
      <c r="E37" s="159">
        <v>2</v>
      </c>
      <c r="F37" s="154">
        <v>45130</v>
      </c>
      <c r="G37" s="154">
        <v>45136</v>
      </c>
      <c r="H37" s="154"/>
      <c r="I37" s="159"/>
      <c r="J37" s="159"/>
    </row>
    <row r="38" spans="1:12" s="151" customFormat="1" ht="30.75" thickBot="1" x14ac:dyDescent="0.3">
      <c r="A38" s="171">
        <v>13</v>
      </c>
      <c r="B38" s="179"/>
      <c r="C38" s="155" t="s">
        <v>28</v>
      </c>
      <c r="D38" s="172" t="s">
        <v>345</v>
      </c>
      <c r="E38" s="159">
        <v>2</v>
      </c>
      <c r="F38" s="154">
        <v>45130</v>
      </c>
      <c r="G38" s="154">
        <v>45136</v>
      </c>
      <c r="H38" s="154"/>
      <c r="I38" s="159"/>
      <c r="J38" s="159"/>
    </row>
    <row r="39" spans="1:12" x14ac:dyDescent="0.25">
      <c r="A39" s="171">
        <v>1</v>
      </c>
      <c r="B39" s="179"/>
      <c r="C39" s="155" t="s">
        <v>29</v>
      </c>
      <c r="D39" s="172" t="s">
        <v>346</v>
      </c>
      <c r="E39" s="159">
        <v>2</v>
      </c>
      <c r="F39" s="154">
        <v>45133</v>
      </c>
      <c r="G39" s="154">
        <v>45136</v>
      </c>
      <c r="H39" s="154"/>
      <c r="I39" s="159"/>
      <c r="J39" s="159"/>
    </row>
    <row r="40" spans="1:12" x14ac:dyDescent="0.25">
      <c r="A40" s="171">
        <v>2</v>
      </c>
      <c r="B40" s="179"/>
      <c r="C40" s="155" t="s">
        <v>30</v>
      </c>
      <c r="D40" s="172" t="s">
        <v>346</v>
      </c>
      <c r="E40" s="159">
        <v>2</v>
      </c>
      <c r="F40" s="154">
        <v>45133</v>
      </c>
      <c r="G40" s="154">
        <v>45136</v>
      </c>
      <c r="H40" s="154"/>
      <c r="I40" s="159"/>
      <c r="J40" s="159"/>
    </row>
    <row r="41" spans="1:12" x14ac:dyDescent="0.25">
      <c r="A41" s="171">
        <v>3</v>
      </c>
      <c r="B41" s="179"/>
      <c r="C41" s="155" t="s">
        <v>31</v>
      </c>
      <c r="D41" s="172" t="s">
        <v>347</v>
      </c>
      <c r="E41" s="159">
        <v>2</v>
      </c>
      <c r="F41" s="154">
        <v>45133</v>
      </c>
      <c r="G41" s="154">
        <v>45136</v>
      </c>
      <c r="H41" s="154"/>
      <c r="I41" s="159"/>
      <c r="J41" s="159"/>
    </row>
    <row r="42" spans="1:12" ht="45" x14ac:dyDescent="0.25">
      <c r="A42" s="171">
        <v>4</v>
      </c>
      <c r="B42" s="179"/>
      <c r="C42" s="155" t="s">
        <v>32</v>
      </c>
      <c r="D42" s="172" t="s">
        <v>348</v>
      </c>
      <c r="E42" s="159">
        <v>2</v>
      </c>
      <c r="F42" s="154">
        <v>45133</v>
      </c>
      <c r="G42" s="154">
        <v>45136</v>
      </c>
      <c r="H42" s="154"/>
      <c r="I42" s="159"/>
      <c r="J42" s="159"/>
    </row>
    <row r="43" spans="1:12" x14ac:dyDescent="0.25">
      <c r="A43" s="171">
        <v>5</v>
      </c>
      <c r="B43" s="179"/>
      <c r="C43" s="155" t="s">
        <v>33</v>
      </c>
      <c r="D43" s="172" t="s">
        <v>349</v>
      </c>
      <c r="E43" s="159">
        <v>2</v>
      </c>
      <c r="F43" s="154">
        <v>45133</v>
      </c>
      <c r="G43" s="154">
        <v>45136</v>
      </c>
      <c r="H43" s="154"/>
      <c r="I43" s="159"/>
      <c r="J43" s="159"/>
    </row>
    <row r="44" spans="1:12" x14ac:dyDescent="0.25">
      <c r="A44" s="174"/>
      <c r="B44" s="181" t="s">
        <v>16</v>
      </c>
      <c r="C44" s="181"/>
      <c r="D44" s="170"/>
      <c r="E44" s="160"/>
      <c r="F44" s="160"/>
      <c r="G44" s="160"/>
      <c r="H44" s="160"/>
      <c r="I44" s="160"/>
      <c r="J44" s="160"/>
    </row>
    <row r="45" spans="1:12" ht="15" customHeight="1" x14ac:dyDescent="0.25">
      <c r="A45" s="164" t="s">
        <v>1</v>
      </c>
      <c r="B45" s="165" t="s">
        <v>323</v>
      </c>
      <c r="C45" s="165" t="s">
        <v>324</v>
      </c>
      <c r="D45" s="165" t="s">
        <v>317</v>
      </c>
      <c r="E45" s="178"/>
      <c r="F45" s="178"/>
      <c r="G45" s="178"/>
      <c r="H45" s="166"/>
      <c r="I45" s="158"/>
      <c r="J45" s="158"/>
      <c r="L45" s="152"/>
    </row>
    <row r="46" spans="1:12" ht="14.1" customHeight="1" x14ac:dyDescent="0.25">
      <c r="A46" s="171">
        <v>1</v>
      </c>
      <c r="B46" s="179" t="s">
        <v>325</v>
      </c>
      <c r="C46" s="155" t="s">
        <v>327</v>
      </c>
      <c r="D46" s="155" t="s">
        <v>14</v>
      </c>
      <c r="E46" s="154" t="s">
        <v>322</v>
      </c>
      <c r="F46" s="154" t="s">
        <v>322</v>
      </c>
      <c r="G46" s="154" t="s">
        <v>322</v>
      </c>
      <c r="H46" s="154"/>
      <c r="I46" s="154"/>
      <c r="J46" s="154"/>
      <c r="L46" s="153"/>
    </row>
    <row r="47" spans="1:12" x14ac:dyDescent="0.25">
      <c r="A47" s="171">
        <v>2</v>
      </c>
      <c r="B47" s="179"/>
      <c r="C47" s="155" t="s">
        <v>34</v>
      </c>
      <c r="D47" s="175" t="s">
        <v>334</v>
      </c>
      <c r="E47" s="159">
        <v>1</v>
      </c>
      <c r="F47" s="154">
        <v>45130</v>
      </c>
      <c r="G47" s="154">
        <v>45134</v>
      </c>
      <c r="H47" s="154"/>
      <c r="I47" s="159"/>
      <c r="J47" s="159"/>
    </row>
    <row r="48" spans="1:12" x14ac:dyDescent="0.25">
      <c r="A48" s="171">
        <v>3</v>
      </c>
      <c r="B48" s="179"/>
      <c r="C48" s="155" t="s">
        <v>35</v>
      </c>
      <c r="D48" s="158" t="s">
        <v>338</v>
      </c>
      <c r="E48" s="159">
        <v>1</v>
      </c>
      <c r="F48" s="154">
        <v>45130</v>
      </c>
      <c r="G48" s="154">
        <v>45134</v>
      </c>
      <c r="H48" s="154"/>
      <c r="I48" s="159"/>
      <c r="J48" s="159"/>
      <c r="L48" s="152"/>
    </row>
    <row r="49" spans="1:12" x14ac:dyDescent="0.25">
      <c r="A49" s="171">
        <v>4</v>
      </c>
      <c r="B49" s="179"/>
      <c r="C49" s="155" t="s">
        <v>36</v>
      </c>
      <c r="D49" s="158" t="s">
        <v>338</v>
      </c>
      <c r="E49" s="159">
        <v>1</v>
      </c>
      <c r="F49" s="154">
        <v>45130</v>
      </c>
      <c r="G49" s="154">
        <v>45134</v>
      </c>
      <c r="H49" s="154"/>
      <c r="I49" s="159"/>
      <c r="J49" s="159"/>
    </row>
    <row r="50" spans="1:12" x14ac:dyDescent="0.25">
      <c r="A50" s="171">
        <v>5</v>
      </c>
      <c r="B50" s="179"/>
      <c r="C50" s="155" t="s">
        <v>37</v>
      </c>
      <c r="D50" s="158" t="s">
        <v>352</v>
      </c>
      <c r="E50" s="159">
        <v>1</v>
      </c>
      <c r="F50" s="154">
        <v>45130</v>
      </c>
      <c r="G50" s="154">
        <v>45134</v>
      </c>
      <c r="H50" s="154"/>
      <c r="I50" s="159"/>
      <c r="J50" s="159"/>
    </row>
    <row r="51" spans="1:12" x14ac:dyDescent="0.25">
      <c r="A51" s="169"/>
      <c r="B51" s="181" t="s">
        <v>16</v>
      </c>
      <c r="C51" s="181"/>
      <c r="D51" s="170"/>
      <c r="E51" s="160"/>
      <c r="F51" s="160"/>
      <c r="G51" s="160"/>
      <c r="H51" s="160"/>
      <c r="I51" s="160"/>
      <c r="J51" s="160"/>
      <c r="L51" s="153"/>
    </row>
    <row r="52" spans="1:12" ht="15" customHeight="1" x14ac:dyDescent="0.25">
      <c r="A52" s="164" t="s">
        <v>1</v>
      </c>
      <c r="B52" s="165" t="s">
        <v>323</v>
      </c>
      <c r="C52" s="165" t="s">
        <v>324</v>
      </c>
      <c r="D52" s="165" t="s">
        <v>317</v>
      </c>
      <c r="E52" s="178"/>
      <c r="F52" s="178"/>
      <c r="G52" s="178"/>
      <c r="H52" s="166"/>
      <c r="I52" s="158"/>
      <c r="J52" s="158"/>
    </row>
    <row r="53" spans="1:12" ht="15.75" customHeight="1" x14ac:dyDescent="0.25">
      <c r="A53" s="171">
        <v>1</v>
      </c>
      <c r="B53" s="179" t="s">
        <v>328</v>
      </c>
      <c r="C53" s="155" t="s">
        <v>353</v>
      </c>
      <c r="D53" s="155" t="s">
        <v>334</v>
      </c>
      <c r="E53" s="159">
        <v>1</v>
      </c>
      <c r="F53" s="156">
        <v>45130</v>
      </c>
      <c r="G53" s="156">
        <v>45136</v>
      </c>
      <c r="H53" s="156"/>
      <c r="I53" s="159"/>
      <c r="J53" s="159"/>
    </row>
    <row r="54" spans="1:12" x14ac:dyDescent="0.25">
      <c r="A54" s="171">
        <v>2</v>
      </c>
      <c r="B54" s="179"/>
      <c r="C54" s="155" t="s">
        <v>354</v>
      </c>
      <c r="D54" s="175" t="s">
        <v>4</v>
      </c>
      <c r="E54" s="159">
        <v>1</v>
      </c>
      <c r="F54" s="156">
        <v>45130</v>
      </c>
      <c r="G54" s="156">
        <v>45136</v>
      </c>
      <c r="H54" s="156"/>
      <c r="I54" s="159"/>
      <c r="J54" s="159"/>
    </row>
    <row r="55" spans="1:12" x14ac:dyDescent="0.25">
      <c r="A55" s="171">
        <v>3</v>
      </c>
      <c r="B55" s="179"/>
      <c r="C55" s="155" t="s">
        <v>354</v>
      </c>
      <c r="D55" s="155" t="s">
        <v>350</v>
      </c>
      <c r="E55" s="161">
        <v>1</v>
      </c>
      <c r="F55" s="156">
        <v>45130</v>
      </c>
      <c r="G55" s="156">
        <v>45136</v>
      </c>
      <c r="H55" s="156"/>
      <c r="I55" s="161"/>
      <c r="J55" s="161"/>
    </row>
    <row r="56" spans="1:12" x14ac:dyDescent="0.25">
      <c r="A56" s="171">
        <v>4</v>
      </c>
      <c r="B56" s="179"/>
      <c r="C56" s="155"/>
      <c r="D56" s="155" t="s">
        <v>351</v>
      </c>
      <c r="E56" s="155"/>
      <c r="F56" s="155"/>
      <c r="G56" s="155"/>
      <c r="H56" s="155"/>
      <c r="I56" s="155"/>
      <c r="J56" s="155"/>
    </row>
    <row r="57" spans="1:12" x14ac:dyDescent="0.25">
      <c r="A57" s="171">
        <v>5</v>
      </c>
      <c r="B57" s="179"/>
      <c r="C57" s="155"/>
      <c r="D57" s="155"/>
      <c r="E57" s="155"/>
      <c r="F57" s="155"/>
      <c r="G57" s="155"/>
      <c r="H57" s="155"/>
      <c r="I57" s="155"/>
      <c r="J57" s="155"/>
    </row>
    <row r="58" spans="1:12" x14ac:dyDescent="0.25">
      <c r="A58" s="171">
        <v>6</v>
      </c>
      <c r="B58" s="179"/>
      <c r="C58" s="155"/>
      <c r="D58" s="155"/>
      <c r="E58" s="155"/>
      <c r="F58" s="155"/>
      <c r="G58" s="155"/>
      <c r="H58" s="155"/>
      <c r="I58" s="155"/>
      <c r="J58" s="155"/>
    </row>
    <row r="59" spans="1:12" x14ac:dyDescent="0.25">
      <c r="A59" s="174"/>
      <c r="B59" s="181" t="s">
        <v>16</v>
      </c>
      <c r="C59" s="181"/>
      <c r="D59" s="170"/>
      <c r="E59" s="160"/>
      <c r="F59" s="160"/>
      <c r="G59" s="160"/>
      <c r="H59" s="160"/>
      <c r="I59" s="160"/>
      <c r="J59" s="160"/>
    </row>
    <row r="60" spans="1:12" ht="15" customHeight="1" x14ac:dyDescent="0.25">
      <c r="A60" s="164" t="s">
        <v>1</v>
      </c>
      <c r="B60" s="165" t="s">
        <v>323</v>
      </c>
      <c r="C60" s="165" t="s">
        <v>324</v>
      </c>
      <c r="D60" s="165" t="s">
        <v>317</v>
      </c>
      <c r="E60" s="178"/>
      <c r="F60" s="178"/>
      <c r="G60" s="178"/>
      <c r="H60" s="166"/>
      <c r="I60" s="158"/>
      <c r="J60" s="158"/>
    </row>
    <row r="61" spans="1:12" ht="14.1" customHeight="1" x14ac:dyDescent="0.25">
      <c r="A61" s="171">
        <v>1</v>
      </c>
      <c r="B61" s="179" t="s">
        <v>329</v>
      </c>
      <c r="C61" s="155" t="s">
        <v>355</v>
      </c>
      <c r="D61" s="155" t="s">
        <v>2</v>
      </c>
      <c r="E61" s="159">
        <v>1</v>
      </c>
      <c r="F61" s="156">
        <v>45130</v>
      </c>
      <c r="G61" s="156">
        <v>45136</v>
      </c>
      <c r="H61" s="156"/>
      <c r="I61" s="159"/>
      <c r="J61" s="159"/>
    </row>
    <row r="62" spans="1:12" x14ac:dyDescent="0.25">
      <c r="A62" s="171">
        <v>2</v>
      </c>
      <c r="B62" s="179"/>
      <c r="C62" s="155" t="s">
        <v>356</v>
      </c>
      <c r="D62" s="155" t="s">
        <v>11</v>
      </c>
      <c r="E62" s="159">
        <v>1</v>
      </c>
      <c r="F62" s="156">
        <v>45130</v>
      </c>
      <c r="G62" s="156">
        <v>45136</v>
      </c>
      <c r="H62" s="156"/>
      <c r="I62" s="159"/>
      <c r="J62" s="159"/>
    </row>
    <row r="63" spans="1:12" x14ac:dyDescent="0.25">
      <c r="A63" s="171">
        <v>3</v>
      </c>
      <c r="B63" s="179"/>
      <c r="C63" s="155" t="s">
        <v>357</v>
      </c>
      <c r="D63" s="155" t="s">
        <v>7</v>
      </c>
      <c r="E63" s="159">
        <v>1</v>
      </c>
      <c r="F63" s="156">
        <v>45130</v>
      </c>
      <c r="G63" s="156">
        <v>45136</v>
      </c>
      <c r="H63" s="156"/>
      <c r="I63" s="159"/>
      <c r="J63" s="159"/>
    </row>
    <row r="64" spans="1:12" x14ac:dyDescent="0.25">
      <c r="A64" s="174"/>
      <c r="B64" s="181" t="s">
        <v>16</v>
      </c>
      <c r="C64" s="181"/>
      <c r="D64" s="160"/>
      <c r="E64" s="160"/>
      <c r="F64" s="160"/>
      <c r="G64" s="160"/>
      <c r="H64" s="160"/>
      <c r="I64" s="160"/>
      <c r="J64" s="160"/>
    </row>
    <row r="65" spans="1:10" x14ac:dyDescent="0.25">
      <c r="A65" s="176" t="s">
        <v>0</v>
      </c>
      <c r="B65" s="162"/>
      <c r="C65" s="162"/>
      <c r="D65" s="162"/>
      <c r="E65" s="177">
        <f>SUM(E5:E63)</f>
        <v>84</v>
      </c>
      <c r="F65" s="162"/>
      <c r="G65" s="162"/>
      <c r="H65" s="162"/>
      <c r="I65" s="162"/>
      <c r="J65" s="162">
        <f>SUM(J4:J64)</f>
        <v>0</v>
      </c>
    </row>
    <row r="66" spans="1:10" x14ac:dyDescent="0.25">
      <c r="C66" s="132"/>
      <c r="D66" s="132"/>
      <c r="E66" s="132"/>
      <c r="F66" s="132"/>
      <c r="G66" s="132"/>
      <c r="H66" s="132"/>
      <c r="I66" s="132"/>
      <c r="J66" s="132"/>
    </row>
  </sheetData>
  <customSheetViews>
    <customSheetView guid="{9AE907E0-FAA6-4A3C-89FF-D31BEF775AB7}" scale="70" showPageBreaks="1" printArea="1" topLeftCell="D1">
      <selection activeCell="R10" sqref="R10"/>
      <pageMargins left="0" right="0" top="0" bottom="0" header="0" footer="0"/>
      <pageSetup paperSize="9" orientation="portrait" horizontalDpi="4294967292" verticalDpi="4294967292"/>
    </customSheetView>
    <customSheetView guid="{1D838601-FE95-4671-8BE7-CDD40D526B4C}" scale="85" showPageBreaks="1" printArea="1" topLeftCell="A58">
      <selection activeCell="D80" sqref="D80"/>
      <pageMargins left="0" right="0" top="0" bottom="0" header="0" footer="0"/>
      <pageSetup paperSize="9" orientation="portrait" horizontalDpi="4294967292" verticalDpi="4294967292"/>
    </customSheetView>
    <customSheetView guid="{8A42306E-A2C4-5E43-A748-ADBA82D13945}" printArea="1">
      <selection activeCell="B54" sqref="B54:B59"/>
      <pageMargins left="0" right="0" top="0" bottom="0" header="0" footer="0"/>
      <pageSetup paperSize="9" orientation="portrait" horizontalDpi="4294967292" verticalDpi="4294967292"/>
    </customSheetView>
    <customSheetView guid="{670572B5-8C18-4B98-93EF-93050882D3EB}" scale="90" topLeftCell="A64">
      <selection activeCell="A92" sqref="A92"/>
      <pageMargins left="0" right="0" top="0" bottom="0" header="0" footer="0"/>
      <pageSetup paperSize="9" orientation="portrait" horizontalDpi="4294967292" verticalDpi="4294967292"/>
    </customSheetView>
    <customSheetView guid="{EA1517D8-6752-46AF-8F0F-F6A372FEE983}" scale="85" printArea="1" topLeftCell="A43">
      <selection activeCell="A69" sqref="A69"/>
      <pageMargins left="0" right="0" top="0" bottom="0" header="0" footer="0"/>
      <pageSetup paperSize="9" orientation="portrait" horizontalDpi="4294967292" verticalDpi="4294967292"/>
    </customSheetView>
    <customSheetView guid="{D2751841-0443-B548-8262-0CCF9A2822F5}" printArea="1" topLeftCell="B40">
      <selection activeCell="D69" sqref="D69"/>
      <pageMargins left="0" right="0" top="0" bottom="0" header="0" footer="0"/>
      <pageSetup paperSize="9" orientation="portrait" horizontalDpi="4294967292" verticalDpi="4294967292"/>
    </customSheetView>
    <customSheetView guid="{41BDEAA6-7A30-594C-9D5B-D98CE870471F}" scale="125" showPageBreaks="1" printArea="1" topLeftCell="A60">
      <selection activeCell="D97" sqref="D97"/>
      <pageMargins left="0" right="0" top="0" bottom="0" header="0" footer="0"/>
      <pageSetup paperSize="9" orientation="portrait" horizontalDpi="4294967292" verticalDpi="4294967292"/>
    </customSheetView>
    <customSheetView guid="{307DC0AD-D9B9-438F-91A5-0C74195F75C3}" scale="55" showPageBreaks="1" printArea="1" topLeftCell="A4">
      <selection activeCell="K97" sqref="K97"/>
      <pageMargins left="0" right="0" top="0" bottom="0" header="0" footer="0"/>
      <pageSetup paperSize="9" orientation="portrait" horizontalDpi="4294967292" verticalDpi="4294967292" r:id="rId1"/>
    </customSheetView>
  </customSheetViews>
  <mergeCells count="17">
    <mergeCell ref="B61:B63"/>
    <mergeCell ref="B64:C64"/>
    <mergeCell ref="B26:B43"/>
    <mergeCell ref="B46:B50"/>
    <mergeCell ref="B53:B58"/>
    <mergeCell ref="B44:C44"/>
    <mergeCell ref="B51:C51"/>
    <mergeCell ref="E4:G4"/>
    <mergeCell ref="A3:D3"/>
    <mergeCell ref="B24:C24"/>
    <mergeCell ref="B59:C59"/>
    <mergeCell ref="A1:J2"/>
    <mergeCell ref="E25:G25"/>
    <mergeCell ref="E45:G45"/>
    <mergeCell ref="E52:G52"/>
    <mergeCell ref="E60:G60"/>
    <mergeCell ref="B5:B23"/>
  </mergeCells>
  <phoneticPr fontId="23" type="noConversion"/>
  <pageMargins left="0.19685039370078741" right="0.19685039370078741" top="0.78740157480314965" bottom="0.39370078740157483" header="0.31496062992125984" footer="0.31496062992125984"/>
  <pageSetup paperSize="9" scale="50" orientation="portrait" horizontalDpi="1200" verticalDpi="1200" r:id="rId2"/>
  <legacyDrawing r:id="rId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60"/>
  <sheetViews>
    <sheetView topLeftCell="A2" workbookViewId="0">
      <pane xSplit="2" ySplit="6" topLeftCell="C41" activePane="bottomRight" state="frozenSplit"/>
      <selection pane="topRight" activeCell="C2" sqref="C2"/>
      <selection pane="bottomLeft" activeCell="A8" sqref="A8"/>
      <selection pane="bottomRight" activeCell="B56" sqref="B56"/>
    </sheetView>
  </sheetViews>
  <sheetFormatPr baseColWidth="10" defaultColWidth="8.7109375" defaultRowHeight="15" x14ac:dyDescent="0.25"/>
  <cols>
    <col min="1" max="1" width="5.140625" style="42" customWidth="1"/>
    <col min="2" max="2" width="35.42578125" style="42" customWidth="1"/>
    <col min="3" max="4" width="8.7109375" style="42"/>
    <col min="5" max="5" width="9.42578125" style="42" bestFit="1" customWidth="1"/>
    <col min="6" max="6" width="13.42578125" style="42" customWidth="1"/>
    <col min="7" max="7" width="11.7109375" style="42" customWidth="1"/>
    <col min="8" max="8" width="12.42578125" style="42" customWidth="1"/>
    <col min="9" max="9" width="12.42578125" style="42" bestFit="1" customWidth="1"/>
    <col min="10" max="16384" width="8.7109375" style="42"/>
  </cols>
  <sheetData>
    <row r="1" spans="1:16" x14ac:dyDescent="0.25">
      <c r="A1" s="190" t="s">
        <v>39</v>
      </c>
      <c r="B1" s="190"/>
      <c r="C1" s="190"/>
      <c r="D1" s="190"/>
      <c r="E1" s="190"/>
      <c r="F1" s="190"/>
      <c r="G1" s="190"/>
      <c r="H1" s="190"/>
      <c r="I1" s="190"/>
    </row>
    <row r="2" spans="1:16" s="43" customFormat="1" ht="15.75" x14ac:dyDescent="0.25">
      <c r="A2" s="191" t="s">
        <v>39</v>
      </c>
      <c r="B2" s="191"/>
      <c r="C2" s="191"/>
      <c r="D2" s="191"/>
      <c r="E2" s="191"/>
      <c r="F2" s="191"/>
      <c r="G2" s="191"/>
      <c r="H2" s="191"/>
      <c r="I2" s="191"/>
    </row>
    <row r="3" spans="1:16" s="43" customFormat="1" ht="15.75" x14ac:dyDescent="0.25">
      <c r="A3" s="191" t="s">
        <v>40</v>
      </c>
      <c r="B3" s="191"/>
      <c r="C3" s="191"/>
      <c r="D3" s="191"/>
      <c r="E3" s="191"/>
      <c r="F3" s="191"/>
      <c r="G3" s="191"/>
      <c r="H3" s="191"/>
      <c r="I3" s="191"/>
    </row>
    <row r="4" spans="1:16" s="43" customFormat="1" ht="15.75" x14ac:dyDescent="0.25">
      <c r="A4" s="191" t="s">
        <v>41</v>
      </c>
      <c r="B4" s="191"/>
      <c r="C4" s="191"/>
      <c r="D4" s="191"/>
      <c r="E4" s="191"/>
      <c r="F4" s="191"/>
      <c r="G4" s="191"/>
      <c r="H4" s="191"/>
      <c r="I4" s="191"/>
    </row>
    <row r="5" spans="1:16" x14ac:dyDescent="0.25">
      <c r="A5" s="44"/>
      <c r="B5" s="44"/>
      <c r="C5" s="44"/>
      <c r="D5" s="44"/>
      <c r="E5" s="44"/>
      <c r="F5" s="44"/>
      <c r="G5" s="44"/>
      <c r="H5" s="45" t="s">
        <v>42</v>
      </c>
      <c r="I5" s="46">
        <v>22745</v>
      </c>
      <c r="J5" s="45"/>
      <c r="K5" s="45"/>
      <c r="L5" s="45"/>
      <c r="M5" s="45"/>
      <c r="N5" s="45"/>
      <c r="O5" s="45"/>
      <c r="P5" s="45"/>
    </row>
    <row r="6" spans="1:16" x14ac:dyDescent="0.25">
      <c r="A6" s="192"/>
      <c r="B6" s="192"/>
      <c r="C6" s="192" t="s">
        <v>43</v>
      </c>
      <c r="D6" s="193" t="s">
        <v>44</v>
      </c>
      <c r="E6" s="192" t="s">
        <v>45</v>
      </c>
      <c r="F6" s="192" t="s">
        <v>46</v>
      </c>
      <c r="G6" s="192"/>
      <c r="H6" s="192"/>
      <c r="I6" s="192"/>
    </row>
    <row r="7" spans="1:16" x14ac:dyDescent="0.25">
      <c r="A7" s="192"/>
      <c r="B7" s="192"/>
      <c r="C7" s="192"/>
      <c r="D7" s="193"/>
      <c r="E7" s="192"/>
      <c r="F7" s="47" t="s">
        <v>47</v>
      </c>
      <c r="G7" s="47" t="s">
        <v>48</v>
      </c>
      <c r="H7" s="47" t="s">
        <v>49</v>
      </c>
      <c r="I7" s="47" t="s">
        <v>50</v>
      </c>
    </row>
    <row r="8" spans="1:16" x14ac:dyDescent="0.25">
      <c r="A8" s="48" t="s">
        <v>51</v>
      </c>
      <c r="B8" s="48" t="s">
        <v>38</v>
      </c>
      <c r="C8" s="49"/>
      <c r="D8" s="49"/>
      <c r="E8" s="49"/>
      <c r="F8" s="49"/>
      <c r="G8" s="49"/>
      <c r="H8" s="49"/>
      <c r="I8" s="49"/>
    </row>
    <row r="9" spans="1:16" x14ac:dyDescent="0.25">
      <c r="A9" s="48">
        <v>1</v>
      </c>
      <c r="B9" s="49" t="s">
        <v>52</v>
      </c>
      <c r="C9" s="49"/>
      <c r="D9" s="49"/>
      <c r="E9" s="49"/>
      <c r="F9" s="49"/>
      <c r="G9" s="49"/>
      <c r="H9" s="49"/>
      <c r="I9" s="49"/>
    </row>
    <row r="10" spans="1:16" x14ac:dyDescent="0.25">
      <c r="A10" s="48"/>
      <c r="B10" s="49" t="s">
        <v>53</v>
      </c>
      <c r="C10" s="49">
        <v>32</v>
      </c>
      <c r="D10" s="49">
        <v>2</v>
      </c>
      <c r="E10" s="49" t="s">
        <v>54</v>
      </c>
      <c r="F10" s="49"/>
      <c r="G10" s="49"/>
      <c r="H10" s="49"/>
      <c r="I10" s="49"/>
    </row>
    <row r="11" spans="1:16" x14ac:dyDescent="0.25">
      <c r="A11" s="48"/>
      <c r="B11" s="49" t="s">
        <v>55</v>
      </c>
      <c r="C11" s="49">
        <v>64</v>
      </c>
      <c r="D11" s="49">
        <v>5</v>
      </c>
      <c r="E11" s="49" t="s">
        <v>56</v>
      </c>
      <c r="F11" s="49"/>
      <c r="G11" s="49"/>
      <c r="H11" s="49"/>
      <c r="I11" s="49"/>
    </row>
    <row r="12" spans="1:16" x14ac:dyDescent="0.25">
      <c r="A12" s="48"/>
      <c r="B12" s="49" t="s">
        <v>57</v>
      </c>
      <c r="C12" s="49">
        <v>5</v>
      </c>
      <c r="D12" s="49">
        <v>5</v>
      </c>
      <c r="E12" s="49" t="s">
        <v>56</v>
      </c>
      <c r="F12" s="49"/>
      <c r="G12" s="49"/>
      <c r="H12" s="49"/>
      <c r="I12" s="49"/>
    </row>
    <row r="13" spans="1:16" x14ac:dyDescent="0.25">
      <c r="A13" s="48"/>
      <c r="B13" s="49" t="s">
        <v>58</v>
      </c>
      <c r="C13" s="49">
        <v>6</v>
      </c>
      <c r="D13" s="49">
        <v>5</v>
      </c>
      <c r="E13" s="49" t="s">
        <v>56</v>
      </c>
      <c r="F13" s="49"/>
      <c r="G13" s="49"/>
      <c r="H13" s="49"/>
      <c r="I13" s="49"/>
    </row>
    <row r="14" spans="1:16" x14ac:dyDescent="0.25">
      <c r="A14" s="48"/>
      <c r="B14" s="49"/>
      <c r="C14" s="49"/>
      <c r="D14" s="49"/>
      <c r="E14" s="49"/>
      <c r="F14" s="49"/>
      <c r="G14" s="49"/>
      <c r="H14" s="49"/>
      <c r="I14" s="49"/>
    </row>
    <row r="15" spans="1:16" x14ac:dyDescent="0.25">
      <c r="A15" s="48" t="s">
        <v>59</v>
      </c>
      <c r="B15" s="48" t="s">
        <v>60</v>
      </c>
      <c r="C15" s="49"/>
      <c r="D15" s="49"/>
      <c r="E15" s="49"/>
      <c r="F15" s="49"/>
      <c r="G15" s="49"/>
      <c r="H15" s="49"/>
      <c r="I15" s="49"/>
    </row>
    <row r="16" spans="1:16" ht="45" x14ac:dyDescent="0.25">
      <c r="A16" s="48"/>
      <c r="B16" s="50" t="s">
        <v>61</v>
      </c>
      <c r="C16" s="49">
        <v>200</v>
      </c>
      <c r="D16" s="49">
        <v>4</v>
      </c>
      <c r="E16" s="49"/>
      <c r="F16" s="49"/>
      <c r="G16" s="49"/>
      <c r="H16" s="49"/>
      <c r="I16" s="49"/>
    </row>
    <row r="17" spans="1:9" x14ac:dyDescent="0.25">
      <c r="A17" s="48"/>
      <c r="B17" s="49"/>
      <c r="C17" s="49"/>
      <c r="D17" s="49"/>
      <c r="E17" s="49"/>
      <c r="F17" s="49"/>
      <c r="G17" s="49"/>
      <c r="H17" s="49"/>
      <c r="I17" s="49"/>
    </row>
    <row r="18" spans="1:9" x14ac:dyDescent="0.25">
      <c r="A18" s="48" t="s">
        <v>62</v>
      </c>
      <c r="B18" s="48" t="s">
        <v>63</v>
      </c>
      <c r="C18" s="49"/>
      <c r="D18" s="49"/>
      <c r="E18" s="49"/>
      <c r="F18" s="49"/>
      <c r="G18" s="49"/>
      <c r="H18" s="49"/>
      <c r="I18" s="49"/>
    </row>
    <row r="19" spans="1:9" x14ac:dyDescent="0.25">
      <c r="A19" s="48"/>
      <c r="B19" s="49" t="s">
        <v>64</v>
      </c>
      <c r="C19" s="49">
        <v>3</v>
      </c>
      <c r="D19" s="49">
        <v>4</v>
      </c>
      <c r="E19" s="49"/>
      <c r="F19" s="49"/>
      <c r="G19" s="49"/>
      <c r="H19" s="49"/>
      <c r="I19" s="49"/>
    </row>
    <row r="20" spans="1:9" x14ac:dyDescent="0.25">
      <c r="A20" s="48"/>
      <c r="B20" s="49" t="s">
        <v>65</v>
      </c>
      <c r="C20" s="49">
        <v>1</v>
      </c>
      <c r="D20" s="49">
        <v>4</v>
      </c>
      <c r="E20" s="49"/>
      <c r="F20" s="49"/>
      <c r="G20" s="49"/>
      <c r="H20" s="49"/>
      <c r="I20" s="49"/>
    </row>
    <row r="21" spans="1:9" x14ac:dyDescent="0.25">
      <c r="A21" s="48"/>
      <c r="B21" s="49" t="s">
        <v>66</v>
      </c>
      <c r="C21" s="49">
        <v>1</v>
      </c>
      <c r="D21" s="49">
        <v>4</v>
      </c>
      <c r="E21" s="49"/>
      <c r="F21" s="49"/>
      <c r="G21" s="49"/>
      <c r="H21" s="49"/>
      <c r="I21" s="49"/>
    </row>
    <row r="22" spans="1:9" x14ac:dyDescent="0.25">
      <c r="A22" s="48"/>
      <c r="B22" s="49"/>
      <c r="C22" s="49"/>
      <c r="D22" s="49"/>
      <c r="E22" s="49"/>
      <c r="F22" s="49"/>
      <c r="G22" s="49"/>
      <c r="H22" s="49"/>
      <c r="I22" s="49"/>
    </row>
    <row r="23" spans="1:9" x14ac:dyDescent="0.25">
      <c r="A23" s="48" t="s">
        <v>67</v>
      </c>
      <c r="B23" s="48" t="s">
        <v>68</v>
      </c>
      <c r="C23" s="49"/>
      <c r="D23" s="49"/>
      <c r="E23" s="49"/>
      <c r="F23" s="49"/>
      <c r="G23" s="49"/>
      <c r="H23" s="49"/>
      <c r="I23" s="49"/>
    </row>
    <row r="24" spans="1:9" x14ac:dyDescent="0.25">
      <c r="A24" s="48"/>
      <c r="B24" s="49" t="s">
        <v>69</v>
      </c>
      <c r="C24" s="49">
        <v>160</v>
      </c>
      <c r="D24" s="49">
        <v>1</v>
      </c>
      <c r="E24" s="49"/>
      <c r="F24" s="49"/>
      <c r="G24" s="49"/>
      <c r="H24" s="49"/>
      <c r="I24" s="49"/>
    </row>
    <row r="25" spans="1:9" x14ac:dyDescent="0.25">
      <c r="A25" s="48"/>
      <c r="B25" s="49" t="s">
        <v>70</v>
      </c>
      <c r="C25" s="49"/>
      <c r="D25" s="49"/>
      <c r="E25" s="49"/>
      <c r="F25" s="49"/>
      <c r="G25" s="49"/>
      <c r="H25" s="49"/>
      <c r="I25" s="49"/>
    </row>
    <row r="26" spans="1:9" x14ac:dyDescent="0.25">
      <c r="A26" s="48"/>
      <c r="B26" s="49"/>
      <c r="C26" s="49"/>
      <c r="D26" s="49"/>
      <c r="E26" s="49"/>
      <c r="F26" s="49"/>
      <c r="G26" s="49"/>
      <c r="H26" s="49"/>
      <c r="I26" s="49"/>
    </row>
    <row r="27" spans="1:9" x14ac:dyDescent="0.25">
      <c r="A27" s="48" t="s">
        <v>71</v>
      </c>
      <c r="B27" s="48" t="s">
        <v>72</v>
      </c>
      <c r="C27" s="49"/>
      <c r="D27" s="49"/>
      <c r="E27" s="49"/>
      <c r="F27" s="49"/>
      <c r="G27" s="49"/>
      <c r="H27" s="49"/>
      <c r="I27" s="49"/>
    </row>
    <row r="28" spans="1:9" x14ac:dyDescent="0.25">
      <c r="A28" s="48"/>
      <c r="B28" s="49" t="s">
        <v>73</v>
      </c>
      <c r="C28" s="49">
        <v>4</v>
      </c>
      <c r="D28" s="49">
        <v>4</v>
      </c>
      <c r="E28" s="49"/>
      <c r="F28" s="49"/>
      <c r="G28" s="49"/>
      <c r="H28" s="49"/>
      <c r="I28" s="49"/>
    </row>
    <row r="29" spans="1:9" x14ac:dyDescent="0.25">
      <c r="A29" s="48"/>
      <c r="B29" s="49" t="s">
        <v>74</v>
      </c>
      <c r="C29" s="49">
        <v>4</v>
      </c>
      <c r="D29" s="49">
        <v>4</v>
      </c>
      <c r="E29" s="49"/>
      <c r="F29" s="49"/>
      <c r="G29" s="49"/>
      <c r="H29" s="49"/>
      <c r="I29" s="49"/>
    </row>
    <row r="30" spans="1:9" x14ac:dyDescent="0.25">
      <c r="A30" s="48"/>
      <c r="B30" s="49" t="s">
        <v>75</v>
      </c>
      <c r="C30" s="49">
        <v>4</v>
      </c>
      <c r="D30" s="49">
        <v>4</v>
      </c>
      <c r="E30" s="49"/>
      <c r="F30" s="49"/>
      <c r="G30" s="49"/>
      <c r="H30" s="49"/>
      <c r="I30" s="49"/>
    </row>
    <row r="31" spans="1:9" ht="30" x14ac:dyDescent="0.25">
      <c r="A31" s="48"/>
      <c r="B31" s="50" t="s">
        <v>76</v>
      </c>
      <c r="C31" s="49">
        <v>1</v>
      </c>
      <c r="D31" s="49">
        <v>4</v>
      </c>
      <c r="E31" s="49"/>
      <c r="F31" s="49"/>
      <c r="G31" s="49"/>
      <c r="H31" s="49"/>
      <c r="I31" s="49"/>
    </row>
    <row r="32" spans="1:9" x14ac:dyDescent="0.25">
      <c r="A32" s="49"/>
      <c r="B32" s="49" t="s">
        <v>77</v>
      </c>
      <c r="C32" s="49">
        <v>1</v>
      </c>
      <c r="D32" s="49">
        <v>4</v>
      </c>
      <c r="E32" s="49"/>
      <c r="F32" s="49"/>
      <c r="G32" s="49"/>
      <c r="H32" s="49"/>
      <c r="I32" s="49"/>
    </row>
    <row r="33" spans="1:9" x14ac:dyDescent="0.25">
      <c r="A33" s="49"/>
      <c r="B33" s="49"/>
      <c r="C33" s="49"/>
      <c r="D33" s="49"/>
      <c r="E33" s="49"/>
      <c r="F33" s="49"/>
      <c r="G33" s="49"/>
      <c r="H33" s="49"/>
      <c r="I33" s="49"/>
    </row>
    <row r="34" spans="1:9" x14ac:dyDescent="0.25">
      <c r="A34" s="48"/>
      <c r="B34" s="48" t="s">
        <v>78</v>
      </c>
      <c r="C34" s="49"/>
      <c r="D34" s="49"/>
      <c r="E34" s="49"/>
      <c r="F34" s="49"/>
      <c r="G34" s="49"/>
      <c r="H34" s="49"/>
      <c r="I34" s="124">
        <v>200000</v>
      </c>
    </row>
    <row r="35" spans="1:9" x14ac:dyDescent="0.25">
      <c r="A35" s="48"/>
      <c r="B35" s="48"/>
      <c r="C35" s="49"/>
      <c r="D35" s="49"/>
      <c r="E35" s="49"/>
      <c r="F35" s="49"/>
      <c r="G35" s="49"/>
      <c r="H35" s="49"/>
      <c r="I35" s="124"/>
    </row>
    <row r="36" spans="1:9" x14ac:dyDescent="0.25">
      <c r="A36" s="48" t="s">
        <v>79</v>
      </c>
      <c r="B36" s="48" t="s">
        <v>80</v>
      </c>
      <c r="C36" s="49"/>
      <c r="D36" s="49"/>
      <c r="E36" s="49"/>
      <c r="F36" s="49"/>
      <c r="G36" s="49"/>
      <c r="H36" s="49"/>
      <c r="I36" s="124">
        <v>2000</v>
      </c>
    </row>
    <row r="37" spans="1:9" x14ac:dyDescent="0.2">
      <c r="A37" s="48"/>
      <c r="B37" s="49"/>
      <c r="C37" s="49"/>
      <c r="D37" s="49"/>
      <c r="E37" s="49"/>
      <c r="F37" s="52"/>
      <c r="G37" s="53"/>
      <c r="H37" s="54"/>
      <c r="I37" s="55"/>
    </row>
    <row r="38" spans="1:9" x14ac:dyDescent="0.2">
      <c r="A38" s="48"/>
      <c r="B38" s="49"/>
      <c r="C38" s="49"/>
      <c r="D38" s="49"/>
      <c r="E38" s="49"/>
      <c r="F38" s="53"/>
      <c r="G38" s="53"/>
      <c r="H38" s="54"/>
      <c r="I38" s="55"/>
    </row>
    <row r="39" spans="1:9" x14ac:dyDescent="0.2">
      <c r="A39" s="48"/>
      <c r="B39" s="49"/>
      <c r="C39" s="49"/>
      <c r="D39" s="49"/>
      <c r="E39" s="49"/>
      <c r="F39" s="49"/>
      <c r="G39" s="49"/>
      <c r="H39" s="56"/>
      <c r="I39" s="55"/>
    </row>
    <row r="40" spans="1:9" x14ac:dyDescent="0.2">
      <c r="A40" s="48"/>
      <c r="B40" s="49"/>
      <c r="C40" s="49"/>
      <c r="D40" s="49"/>
      <c r="E40" s="49"/>
      <c r="F40" s="53"/>
      <c r="G40" s="53"/>
      <c r="H40" s="54"/>
      <c r="I40" s="55"/>
    </row>
    <row r="41" spans="1:9" x14ac:dyDescent="0.25">
      <c r="A41" s="48"/>
      <c r="B41" s="49"/>
      <c r="C41" s="49"/>
      <c r="D41" s="49"/>
      <c r="E41" s="49"/>
      <c r="F41" s="49"/>
      <c r="G41" s="49"/>
      <c r="H41" s="49"/>
      <c r="I41" s="51"/>
    </row>
    <row r="42" spans="1:9" ht="15.75" thickBot="1" x14ac:dyDescent="0.3">
      <c r="A42" s="48" t="s">
        <v>81</v>
      </c>
      <c r="B42" s="48" t="s">
        <v>82</v>
      </c>
      <c r="C42" s="49"/>
      <c r="D42" s="49"/>
      <c r="E42" s="49"/>
      <c r="F42" s="49"/>
      <c r="G42" s="49"/>
      <c r="H42" s="49"/>
      <c r="I42" s="51"/>
    </row>
    <row r="43" spans="1:9" x14ac:dyDescent="0.2">
      <c r="A43" s="48"/>
      <c r="B43" s="57" t="s">
        <v>53</v>
      </c>
      <c r="C43" s="58">
        <v>32</v>
      </c>
      <c r="D43" s="59">
        <v>2</v>
      </c>
      <c r="E43" s="60">
        <v>43207</v>
      </c>
      <c r="F43" s="61"/>
      <c r="G43" s="61"/>
      <c r="H43" s="61"/>
      <c r="I43" s="188">
        <v>95187</v>
      </c>
    </row>
    <row r="44" spans="1:9" ht="25.5" x14ac:dyDescent="0.2">
      <c r="B44" s="62" t="s">
        <v>83</v>
      </c>
      <c r="C44" s="63">
        <v>64</v>
      </c>
      <c r="D44" s="64">
        <v>5</v>
      </c>
      <c r="E44" s="65" t="s">
        <v>40</v>
      </c>
      <c r="F44" s="66"/>
      <c r="G44" s="66"/>
      <c r="H44" s="66"/>
      <c r="I44" s="189"/>
    </row>
    <row r="45" spans="1:9" x14ac:dyDescent="0.2">
      <c r="B45" s="33" t="s">
        <v>84</v>
      </c>
      <c r="C45" s="12">
        <v>8</v>
      </c>
      <c r="D45" s="67">
        <v>5</v>
      </c>
      <c r="E45" s="68"/>
      <c r="F45" s="69" t="s">
        <v>85</v>
      </c>
      <c r="H45" s="125">
        <v>1000</v>
      </c>
      <c r="I45" s="125">
        <f>C45*H45</f>
        <v>8000</v>
      </c>
    </row>
    <row r="46" spans="1:9" x14ac:dyDescent="0.2">
      <c r="B46" s="33" t="s">
        <v>58</v>
      </c>
      <c r="C46" s="12">
        <v>5</v>
      </c>
      <c r="D46" s="67">
        <v>5</v>
      </c>
      <c r="E46" s="68"/>
      <c r="F46" s="69" t="s">
        <v>85</v>
      </c>
      <c r="H46" s="125">
        <v>1000</v>
      </c>
      <c r="I46" s="125">
        <f t="shared" ref="I46:I49" si="0">C46*H46</f>
        <v>5000</v>
      </c>
    </row>
    <row r="47" spans="1:9" ht="14.85" customHeight="1" thickBot="1" x14ac:dyDescent="0.25">
      <c r="B47" s="34" t="s">
        <v>86</v>
      </c>
      <c r="C47" s="13">
        <v>5</v>
      </c>
      <c r="D47" s="71">
        <v>5</v>
      </c>
      <c r="E47" s="68"/>
      <c r="F47" s="69" t="s">
        <v>85</v>
      </c>
      <c r="H47" s="125">
        <v>1000</v>
      </c>
      <c r="I47" s="125">
        <f t="shared" si="0"/>
        <v>5000</v>
      </c>
    </row>
    <row r="48" spans="1:9" x14ac:dyDescent="0.25">
      <c r="B48" s="42" t="s">
        <v>87</v>
      </c>
      <c r="H48" s="125"/>
      <c r="I48" s="126">
        <f>I43*10%</f>
        <v>9518.7000000000007</v>
      </c>
    </row>
    <row r="49" spans="1:9" x14ac:dyDescent="0.25">
      <c r="B49" s="42" t="s">
        <v>88</v>
      </c>
      <c r="C49" s="42">
        <v>3</v>
      </c>
      <c r="D49" s="42">
        <v>1</v>
      </c>
      <c r="H49" s="125">
        <v>220</v>
      </c>
      <c r="I49" s="125">
        <f t="shared" si="0"/>
        <v>660</v>
      </c>
    </row>
    <row r="50" spans="1:9" x14ac:dyDescent="0.25">
      <c r="H50" s="125"/>
      <c r="I50" s="127"/>
    </row>
    <row r="51" spans="1:9" s="72" customFormat="1" x14ac:dyDescent="0.25">
      <c r="A51" s="72" t="s">
        <v>89</v>
      </c>
      <c r="B51" s="72" t="s">
        <v>90</v>
      </c>
      <c r="H51" s="128"/>
      <c r="I51" s="128" t="e">
        <f>+Hoja2!#REF!</f>
        <v>#REF!</v>
      </c>
    </row>
    <row r="52" spans="1:9" x14ac:dyDescent="0.25">
      <c r="A52" s="72"/>
      <c r="B52" s="72"/>
      <c r="H52" s="125"/>
      <c r="I52" s="125"/>
    </row>
    <row r="53" spans="1:9" s="72" customFormat="1" x14ac:dyDescent="0.25">
      <c r="A53" s="72" t="s">
        <v>91</v>
      </c>
      <c r="B53" s="72" t="s">
        <v>92</v>
      </c>
      <c r="C53" s="72">
        <v>1</v>
      </c>
      <c r="D53" s="72">
        <v>20</v>
      </c>
      <c r="H53" s="128">
        <f>30000/12/21.75</f>
        <v>114.94252873563218</v>
      </c>
      <c r="I53" s="128">
        <f>C53*D53*H53</f>
        <v>2298.8505747126437</v>
      </c>
    </row>
    <row r="55" spans="1:9" x14ac:dyDescent="0.25">
      <c r="B55" s="42" t="s">
        <v>93</v>
      </c>
      <c r="I55" s="129" t="e">
        <f>SUM(I8:I54)</f>
        <v>#REF!</v>
      </c>
    </row>
    <row r="56" spans="1:9" x14ac:dyDescent="0.25">
      <c r="I56" s="129"/>
    </row>
    <row r="57" spans="1:9" x14ac:dyDescent="0.25">
      <c r="B57" s="42" t="s">
        <v>94</v>
      </c>
      <c r="I57" s="129" t="e">
        <f>+I55*10%</f>
        <v>#REF!</v>
      </c>
    </row>
    <row r="58" spans="1:9" x14ac:dyDescent="0.25">
      <c r="I58" s="130"/>
    </row>
    <row r="59" spans="1:9" x14ac:dyDescent="0.25">
      <c r="A59" s="73"/>
      <c r="B59" s="73" t="s">
        <v>95</v>
      </c>
      <c r="C59" s="73"/>
      <c r="D59" s="73"/>
      <c r="E59" s="73"/>
      <c r="F59" s="73"/>
      <c r="G59" s="73"/>
      <c r="H59" s="73"/>
      <c r="I59" s="131" t="e">
        <f>SUM(I55:I58)</f>
        <v>#REF!</v>
      </c>
    </row>
    <row r="60" spans="1:9" x14ac:dyDescent="0.25">
      <c r="H60" s="74"/>
      <c r="I60" s="70"/>
    </row>
  </sheetData>
  <customSheetViews>
    <customSheetView guid="{9AE907E0-FAA6-4A3C-89FF-D31BEF775AB7}" state="hidden" topLeftCell="A2">
      <pane xSplit="2" ySplit="6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1D838601-FE95-4671-8BE7-CDD40D526B4C}" state="hidden" topLeftCell="A2">
      <pane xSplit="2" ySplit="6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8A42306E-A2C4-5E43-A748-ADBA82D13945}" state="hidden" topLeftCell="A2">
      <pane xSplit="2" ySplit="6.0714285714285712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670572B5-8C18-4B98-93EF-93050882D3EB}" state="hidden" topLeftCell="A2">
      <pane xSplit="2" ySplit="6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EA1517D8-6752-46AF-8F0F-F6A372FEE983}" state="hidden" topLeftCell="A2">
      <pane xSplit="2" ySplit="6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D2751841-0443-B548-8262-0CCF9A2822F5}" state="hidden" topLeftCell="A2">
      <pane xSplit="2" ySplit="6.0714285714285712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41BDEAA6-7A30-594C-9D5B-D98CE870471F}" state="hidden" topLeftCell="A2">
      <pane xSplit="2" ySplit="6.0714285714285712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  <customSheetView guid="{307DC0AD-D9B9-438F-91A5-0C74195F75C3}" state="hidden" topLeftCell="A2">
      <pane xSplit="2" ySplit="6" topLeftCell="C41" activePane="bottomRight" state="frozenSplit"/>
      <selection pane="bottomRight" activeCell="B56" sqref="B56"/>
      <pageMargins left="0" right="0" top="0" bottom="0" header="0" footer="0"/>
      <pageSetup orientation="landscape"/>
    </customSheetView>
  </customSheetViews>
  <mergeCells count="11">
    <mergeCell ref="I43:I44"/>
    <mergeCell ref="A1:I1"/>
    <mergeCell ref="A2:I2"/>
    <mergeCell ref="A3:I3"/>
    <mergeCell ref="A4:I4"/>
    <mergeCell ref="A6:A7"/>
    <mergeCell ref="B6:B7"/>
    <mergeCell ref="C6:C7"/>
    <mergeCell ref="D6:D7"/>
    <mergeCell ref="E6:E7"/>
    <mergeCell ref="F6:I6"/>
  </mergeCells>
  <pageMargins left="0.7" right="0.7" top="0.75" bottom="0.75" header="0.3" footer="0.3"/>
  <pageSetup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12"/>
  <sheetViews>
    <sheetView workbookViewId="0">
      <selection activeCell="B15" sqref="B15"/>
    </sheetView>
  </sheetViews>
  <sheetFormatPr baseColWidth="10" defaultColWidth="10.7109375" defaultRowHeight="15" x14ac:dyDescent="0.25"/>
  <cols>
    <col min="1" max="1" width="44" customWidth="1"/>
    <col min="2" max="11" width="17.42578125" customWidth="1"/>
    <col min="12" max="12" width="27" customWidth="1"/>
  </cols>
  <sheetData>
    <row r="2" spans="1:12" ht="15.75" x14ac:dyDescent="0.25">
      <c r="A2" s="35" t="s">
        <v>96</v>
      </c>
    </row>
    <row r="4" spans="1:12" ht="15.75" thickBot="1" x14ac:dyDescent="0.3">
      <c r="A4" s="194" t="s">
        <v>97</v>
      </c>
      <c r="B4" s="194"/>
      <c r="C4" s="194"/>
      <c r="D4" s="194"/>
      <c r="E4" s="194"/>
      <c r="F4" s="194"/>
      <c r="G4" s="194"/>
      <c r="H4" s="194"/>
      <c r="I4" s="194"/>
      <c r="J4" s="194"/>
      <c r="K4" s="194"/>
    </row>
    <row r="5" spans="1:12" ht="15" customHeight="1" thickBot="1" x14ac:dyDescent="0.3">
      <c r="A5" s="2"/>
      <c r="B5" s="2"/>
      <c r="C5" s="2"/>
      <c r="D5" s="2"/>
      <c r="E5" s="2"/>
      <c r="F5" s="2"/>
      <c r="G5" s="195" t="s">
        <v>98</v>
      </c>
      <c r="H5" s="196"/>
      <c r="I5" s="196"/>
      <c r="J5" s="197"/>
      <c r="K5" s="3" t="s">
        <v>99</v>
      </c>
      <c r="L5" s="3" t="s">
        <v>100</v>
      </c>
    </row>
    <row r="6" spans="1:12" ht="90" customHeight="1" thickBot="1" x14ac:dyDescent="0.3">
      <c r="A6" s="32" t="s">
        <v>101</v>
      </c>
      <c r="B6" s="31" t="s">
        <v>45</v>
      </c>
      <c r="C6" s="6" t="s">
        <v>102</v>
      </c>
      <c r="D6" s="11" t="s">
        <v>103</v>
      </c>
      <c r="E6" s="4" t="s">
        <v>104</v>
      </c>
      <c r="F6" s="6" t="s">
        <v>105</v>
      </c>
      <c r="G6" s="11" t="s">
        <v>106</v>
      </c>
      <c r="H6" s="4" t="s">
        <v>107</v>
      </c>
      <c r="I6" s="1" t="s">
        <v>108</v>
      </c>
      <c r="J6" s="5" t="s">
        <v>109</v>
      </c>
      <c r="K6" s="7" t="s">
        <v>110</v>
      </c>
      <c r="L6" s="7" t="s">
        <v>111</v>
      </c>
    </row>
    <row r="7" spans="1:12" x14ac:dyDescent="0.25">
      <c r="A7" s="36" t="s">
        <v>53</v>
      </c>
      <c r="B7" s="37">
        <v>43207</v>
      </c>
      <c r="C7" s="38">
        <v>2</v>
      </c>
      <c r="D7" s="39">
        <v>32</v>
      </c>
      <c r="E7" s="40">
        <v>132</v>
      </c>
      <c r="F7" s="41">
        <f t="shared" ref="F7:F11" si="0">E7</f>
        <v>132</v>
      </c>
      <c r="G7" s="28">
        <f>E7*(1-50%)</f>
        <v>66</v>
      </c>
      <c r="H7" s="29">
        <f>E7*(1-56%)</f>
        <v>58.079999999999991</v>
      </c>
      <c r="I7" s="29">
        <f>E7*(1-68%)</f>
        <v>42.239999999999995</v>
      </c>
      <c r="J7" s="30">
        <f>E7*(1-80%)</f>
        <v>26.399999999999995</v>
      </c>
      <c r="K7" s="24">
        <f>SUM(F7,H7,J7)</f>
        <v>216.48</v>
      </c>
      <c r="L7" s="24">
        <f>K7*C7*D7</f>
        <v>13854.72</v>
      </c>
    </row>
    <row r="8" spans="1:12" ht="14.1" customHeight="1" x14ac:dyDescent="0.25">
      <c r="A8" s="33" t="s">
        <v>83</v>
      </c>
      <c r="B8" s="198" t="s">
        <v>40</v>
      </c>
      <c r="C8" s="22">
        <v>5</v>
      </c>
      <c r="D8" s="12">
        <v>64</v>
      </c>
      <c r="E8" s="8">
        <v>132</v>
      </c>
      <c r="F8" s="16">
        <f t="shared" si="0"/>
        <v>132</v>
      </c>
      <c r="G8" s="18">
        <f t="shared" ref="G8:G11" si="1">E8*(1-50%)</f>
        <v>66</v>
      </c>
      <c r="H8" s="14">
        <f>E8*(1-56%)</f>
        <v>58.079999999999991</v>
      </c>
      <c r="I8" s="14">
        <f>E8*(1-68%)</f>
        <v>42.239999999999995</v>
      </c>
      <c r="J8" s="19">
        <f>E8*(1-80%)</f>
        <v>26.399999999999995</v>
      </c>
      <c r="K8" s="25">
        <f>SUM(F8,H7,J8,I8*3)</f>
        <v>343.2</v>
      </c>
      <c r="L8" s="25">
        <f>K8*C8*D8</f>
        <v>109824</v>
      </c>
    </row>
    <row r="9" spans="1:12" x14ac:dyDescent="0.25">
      <c r="A9" s="33" t="s">
        <v>84</v>
      </c>
      <c r="B9" s="199"/>
      <c r="C9" s="22">
        <v>5</v>
      </c>
      <c r="D9" s="12">
        <v>8</v>
      </c>
      <c r="E9" s="8">
        <v>132</v>
      </c>
      <c r="F9" s="16">
        <f t="shared" si="0"/>
        <v>132</v>
      </c>
      <c r="G9" s="18">
        <f t="shared" si="1"/>
        <v>66</v>
      </c>
      <c r="H9" s="14">
        <f t="shared" ref="H9:H11" si="2">F9*(1-56%)</f>
        <v>58.079999999999991</v>
      </c>
      <c r="I9" s="14">
        <f t="shared" ref="I9:I11" si="3">F9*(1-68%)</f>
        <v>42.239999999999995</v>
      </c>
      <c r="J9" s="19">
        <f t="shared" ref="J9:J11" si="4">F9*(1-80%)</f>
        <v>26.399999999999995</v>
      </c>
      <c r="K9" s="25">
        <f t="shared" ref="K9:K11" si="5">SUM(F9,H8,J9,I9*3)</f>
        <v>343.2</v>
      </c>
      <c r="L9" s="25">
        <f t="shared" ref="L9:L11" si="6">K9*C9*D9</f>
        <v>13728</v>
      </c>
    </row>
    <row r="10" spans="1:12" x14ac:dyDescent="0.25">
      <c r="A10" s="33" t="s">
        <v>58</v>
      </c>
      <c r="B10" s="199"/>
      <c r="C10" s="22">
        <v>5</v>
      </c>
      <c r="D10" s="12">
        <v>5</v>
      </c>
      <c r="E10" s="8">
        <v>132</v>
      </c>
      <c r="F10" s="16">
        <f t="shared" si="0"/>
        <v>132</v>
      </c>
      <c r="G10" s="18">
        <f t="shared" si="1"/>
        <v>66</v>
      </c>
      <c r="H10" s="14">
        <f t="shared" si="2"/>
        <v>58.079999999999991</v>
      </c>
      <c r="I10" s="14">
        <f t="shared" si="3"/>
        <v>42.239999999999995</v>
      </c>
      <c r="J10" s="19">
        <f t="shared" si="4"/>
        <v>26.399999999999995</v>
      </c>
      <c r="K10" s="25">
        <f t="shared" si="5"/>
        <v>343.2</v>
      </c>
      <c r="L10" s="25">
        <f t="shared" si="6"/>
        <v>8580</v>
      </c>
    </row>
    <row r="11" spans="1:12" ht="15.75" thickBot="1" x14ac:dyDescent="0.3">
      <c r="A11" s="34" t="s">
        <v>86</v>
      </c>
      <c r="B11" s="200"/>
      <c r="C11" s="23">
        <v>5</v>
      </c>
      <c r="D11" s="13">
        <v>5</v>
      </c>
      <c r="E11" s="9">
        <v>132</v>
      </c>
      <c r="F11" s="17">
        <f t="shared" si="0"/>
        <v>132</v>
      </c>
      <c r="G11" s="20">
        <f t="shared" si="1"/>
        <v>66</v>
      </c>
      <c r="H11" s="15">
        <f t="shared" si="2"/>
        <v>58.079999999999991</v>
      </c>
      <c r="I11" s="15">
        <f t="shared" si="3"/>
        <v>42.239999999999995</v>
      </c>
      <c r="J11" s="21">
        <f t="shared" si="4"/>
        <v>26.399999999999995</v>
      </c>
      <c r="K11" s="26">
        <f t="shared" si="5"/>
        <v>343.2</v>
      </c>
      <c r="L11" s="26">
        <f t="shared" si="6"/>
        <v>8580</v>
      </c>
    </row>
    <row r="12" spans="1:12" ht="15.75" thickBot="1" x14ac:dyDescent="0.3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27">
        <f>SUM(L7:L11)</f>
        <v>154566.72</v>
      </c>
    </row>
  </sheetData>
  <customSheetViews>
    <customSheetView guid="{9AE907E0-FAA6-4A3C-89FF-D31BEF775AB7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1D838601-FE95-4671-8BE7-CDD40D526B4C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8A42306E-A2C4-5E43-A748-ADBA82D13945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670572B5-8C18-4B98-93EF-93050882D3EB}">
      <selection activeCell="E16" sqref="E16"/>
      <pageMargins left="0" right="0" top="0" bottom="0" header="0" footer="0"/>
      <pageSetup paperSize="9" orientation="portrait" horizontalDpi="4294967292" verticalDpi="4294967292"/>
    </customSheetView>
    <customSheetView guid="{EA1517D8-6752-46AF-8F0F-F6A372FEE983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D2751841-0443-B548-8262-0CCF9A2822F5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41BDEAA6-7A30-594C-9D5B-D98CE870471F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  <customSheetView guid="{307DC0AD-D9B9-438F-91A5-0C74195F75C3}" state="hidden">
      <selection activeCell="B15" sqref="B15"/>
      <pageMargins left="0" right="0" top="0" bottom="0" header="0" footer="0"/>
      <pageSetup paperSize="9" orientation="portrait" horizontalDpi="4294967292" verticalDpi="4294967292"/>
    </customSheetView>
  </customSheetViews>
  <mergeCells count="3">
    <mergeCell ref="A4:K4"/>
    <mergeCell ref="G5:J5"/>
    <mergeCell ref="B8:B11"/>
  </mergeCells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0"/>
  <sheetViews>
    <sheetView workbookViewId="0">
      <pane xSplit="4" ySplit="3" topLeftCell="E130" activePane="bottomRight" state="frozenSplit"/>
      <selection pane="topRight" activeCell="E1" sqref="E1"/>
      <selection pane="bottomLeft" activeCell="A4" sqref="A4"/>
      <selection pane="bottomRight" activeCell="E25" sqref="E25"/>
    </sheetView>
  </sheetViews>
  <sheetFormatPr baseColWidth="10" defaultColWidth="8.7109375" defaultRowHeight="14.25" x14ac:dyDescent="0.2"/>
  <cols>
    <col min="1" max="1" width="6.42578125" style="75" customWidth="1"/>
    <col min="2" max="2" width="4.42578125" style="75" customWidth="1"/>
    <col min="3" max="4" width="19.42578125" style="75" customWidth="1"/>
    <col min="5" max="5" width="34.42578125" style="75" customWidth="1"/>
    <col min="6" max="6" width="8.42578125" style="75" customWidth="1"/>
    <col min="7" max="7" width="6.42578125" style="75" customWidth="1"/>
    <col min="8" max="8" width="9.42578125" style="75" customWidth="1"/>
    <col min="9" max="16384" width="8.7109375" style="75"/>
  </cols>
  <sheetData>
    <row r="1" spans="1:8" x14ac:dyDescent="0.2">
      <c r="A1" s="122" t="s">
        <v>112</v>
      </c>
    </row>
    <row r="2" spans="1:8" ht="45" x14ac:dyDescent="0.2">
      <c r="A2" s="121" t="s">
        <v>1</v>
      </c>
      <c r="B2" s="121" t="s">
        <v>113</v>
      </c>
      <c r="C2" s="121" t="s">
        <v>114</v>
      </c>
      <c r="D2" s="121" t="s">
        <v>115</v>
      </c>
      <c r="E2" s="120" t="s">
        <v>116</v>
      </c>
      <c r="F2" s="120" t="s">
        <v>117</v>
      </c>
      <c r="G2" s="120" t="s">
        <v>118</v>
      </c>
      <c r="H2" s="120" t="s">
        <v>119</v>
      </c>
    </row>
    <row r="3" spans="1:8" x14ac:dyDescent="0.2">
      <c r="A3" s="119" t="s">
        <v>51</v>
      </c>
      <c r="B3" s="118" t="s">
        <v>59</v>
      </c>
      <c r="C3" s="118" t="s">
        <v>62</v>
      </c>
      <c r="D3" s="118" t="s">
        <v>67</v>
      </c>
      <c r="E3" s="118"/>
      <c r="F3" s="117" t="s">
        <v>79</v>
      </c>
      <c r="G3" s="117" t="s">
        <v>81</v>
      </c>
      <c r="H3" s="116" t="s">
        <v>120</v>
      </c>
    </row>
    <row r="4" spans="1:8" ht="38.1" customHeight="1" x14ac:dyDescent="0.25">
      <c r="A4" s="115">
        <v>1</v>
      </c>
      <c r="B4" s="85" t="s">
        <v>121</v>
      </c>
      <c r="C4" s="113" t="s">
        <v>122</v>
      </c>
      <c r="D4" s="112" t="s">
        <v>123</v>
      </c>
      <c r="E4" s="104" t="s">
        <v>124</v>
      </c>
      <c r="F4" s="91">
        <v>1860</v>
      </c>
      <c r="G4" s="111">
        <v>3</v>
      </c>
      <c r="H4" s="87">
        <f>F4*G4</f>
        <v>5580</v>
      </c>
    </row>
    <row r="5" spans="1:8" ht="38.1" customHeight="1" x14ac:dyDescent="0.25">
      <c r="A5" s="115"/>
      <c r="B5" s="85"/>
      <c r="C5" s="113"/>
      <c r="D5" s="112"/>
      <c r="E5" s="103" t="s">
        <v>125</v>
      </c>
      <c r="F5" s="114"/>
      <c r="G5" s="80"/>
      <c r="H5" s="87"/>
    </row>
    <row r="6" spans="1:8" ht="38.1" customHeight="1" x14ac:dyDescent="0.25">
      <c r="A6" s="115"/>
      <c r="B6" s="85"/>
      <c r="C6" s="113"/>
      <c r="D6" s="112"/>
      <c r="E6" s="103" t="s">
        <v>126</v>
      </c>
      <c r="F6" s="114"/>
      <c r="G6" s="80"/>
      <c r="H6" s="87"/>
    </row>
    <row r="7" spans="1:8" ht="38.1" customHeight="1" x14ac:dyDescent="0.25">
      <c r="A7" s="115"/>
      <c r="B7" s="85"/>
      <c r="C7" s="113"/>
      <c r="D7" s="112"/>
      <c r="E7" s="102" t="s">
        <v>127</v>
      </c>
      <c r="F7" s="114"/>
      <c r="G7" s="80"/>
      <c r="H7" s="87"/>
    </row>
    <row r="8" spans="1:8" ht="37.5" customHeight="1" x14ac:dyDescent="0.25">
      <c r="A8" s="95">
        <f>+A4+1</f>
        <v>2</v>
      </c>
      <c r="B8" s="85"/>
      <c r="C8" s="113" t="s">
        <v>128</v>
      </c>
      <c r="D8" s="112" t="s">
        <v>129</v>
      </c>
      <c r="E8" s="104" t="s">
        <v>130</v>
      </c>
      <c r="F8" s="91">
        <v>1950</v>
      </c>
      <c r="G8" s="111">
        <v>3</v>
      </c>
      <c r="H8" s="87">
        <f>F8*G8</f>
        <v>5850</v>
      </c>
    </row>
    <row r="9" spans="1:8" ht="37.5" customHeight="1" x14ac:dyDescent="0.25">
      <c r="A9" s="95"/>
      <c r="B9" s="85"/>
      <c r="C9" s="113"/>
      <c r="D9" s="112"/>
      <c r="E9" s="103" t="s">
        <v>131</v>
      </c>
      <c r="F9" s="97"/>
      <c r="G9" s="80"/>
      <c r="H9" s="87"/>
    </row>
    <row r="10" spans="1:8" ht="37.5" customHeight="1" x14ac:dyDescent="0.25">
      <c r="A10" s="95"/>
      <c r="B10" s="85"/>
      <c r="C10" s="113"/>
      <c r="D10" s="112"/>
      <c r="E10" s="103" t="s">
        <v>132</v>
      </c>
      <c r="F10" s="97"/>
      <c r="G10" s="80"/>
      <c r="H10" s="87"/>
    </row>
    <row r="11" spans="1:8" ht="37.5" customHeight="1" x14ac:dyDescent="0.25">
      <c r="A11" s="95"/>
      <c r="B11" s="85"/>
      <c r="C11" s="113"/>
      <c r="D11" s="112"/>
      <c r="E11" s="103" t="s">
        <v>133</v>
      </c>
      <c r="F11" s="97"/>
      <c r="G11" s="80"/>
      <c r="H11" s="87"/>
    </row>
    <row r="12" spans="1:8" ht="37.5" customHeight="1" x14ac:dyDescent="0.25">
      <c r="A12" s="95"/>
      <c r="B12" s="85"/>
      <c r="C12" s="113"/>
      <c r="D12" s="112"/>
      <c r="E12" s="103" t="s">
        <v>134</v>
      </c>
      <c r="F12" s="97"/>
      <c r="G12" s="80"/>
      <c r="H12" s="87"/>
    </row>
    <row r="13" spans="1:8" ht="37.5" customHeight="1" x14ac:dyDescent="0.25">
      <c r="A13" s="95"/>
      <c r="B13" s="85"/>
      <c r="C13" s="113"/>
      <c r="D13" s="112"/>
      <c r="E13" s="102" t="s">
        <v>135</v>
      </c>
      <c r="F13" s="81"/>
      <c r="G13" s="106"/>
      <c r="H13" s="87"/>
    </row>
    <row r="14" spans="1:8" ht="38.1" customHeight="1" x14ac:dyDescent="0.25">
      <c r="A14" s="95">
        <f>+A8+1</f>
        <v>3</v>
      </c>
      <c r="B14" s="85"/>
      <c r="C14" s="94" t="s">
        <v>136</v>
      </c>
      <c r="D14" s="93" t="s">
        <v>137</v>
      </c>
      <c r="E14" s="123" t="s">
        <v>138</v>
      </c>
      <c r="F14" s="91"/>
      <c r="G14" s="111"/>
      <c r="H14" s="76"/>
    </row>
    <row r="15" spans="1:8" ht="38.1" customHeight="1" x14ac:dyDescent="0.25">
      <c r="A15" s="95">
        <f>+A14+1</f>
        <v>4</v>
      </c>
      <c r="B15" s="85"/>
      <c r="C15" s="94" t="s">
        <v>139</v>
      </c>
      <c r="D15" s="93" t="s">
        <v>140</v>
      </c>
      <c r="E15" s="104" t="s">
        <v>141</v>
      </c>
      <c r="F15" s="91">
        <v>850</v>
      </c>
      <c r="G15" s="90">
        <v>3</v>
      </c>
      <c r="H15" s="87">
        <f>F15*G15</f>
        <v>2550</v>
      </c>
    </row>
    <row r="16" spans="1:8" ht="38.1" customHeight="1" x14ac:dyDescent="0.25">
      <c r="A16" s="95"/>
      <c r="B16" s="85"/>
      <c r="C16" s="94"/>
      <c r="D16" s="93"/>
      <c r="E16" s="103" t="s">
        <v>142</v>
      </c>
      <c r="F16" s="97"/>
      <c r="G16" s="98"/>
      <c r="H16" s="87"/>
    </row>
    <row r="17" spans="1:8" ht="38.1" customHeight="1" x14ac:dyDescent="0.25">
      <c r="A17" s="95"/>
      <c r="B17" s="85"/>
      <c r="C17" s="94"/>
      <c r="D17" s="93"/>
      <c r="E17" s="103" t="s">
        <v>143</v>
      </c>
      <c r="F17" s="97"/>
      <c r="G17" s="98"/>
      <c r="H17" s="87"/>
    </row>
    <row r="18" spans="1:8" ht="38.1" customHeight="1" x14ac:dyDescent="0.25">
      <c r="A18" s="95"/>
      <c r="B18" s="85"/>
      <c r="C18" s="94"/>
      <c r="D18" s="93"/>
      <c r="E18" s="103" t="s">
        <v>142</v>
      </c>
      <c r="F18" s="97"/>
      <c r="G18" s="98"/>
      <c r="H18" s="87"/>
    </row>
    <row r="19" spans="1:8" ht="38.1" customHeight="1" x14ac:dyDescent="0.25">
      <c r="A19" s="95"/>
      <c r="B19" s="85"/>
      <c r="C19" s="94"/>
      <c r="D19" s="93"/>
      <c r="E19" s="103" t="s">
        <v>144</v>
      </c>
      <c r="F19" s="97"/>
      <c r="G19" s="98"/>
      <c r="H19" s="87"/>
    </row>
    <row r="20" spans="1:8" ht="38.1" customHeight="1" x14ac:dyDescent="0.25">
      <c r="A20" s="95"/>
      <c r="B20" s="85"/>
      <c r="C20" s="94"/>
      <c r="D20" s="93"/>
      <c r="E20" s="103" t="s">
        <v>142</v>
      </c>
      <c r="F20" s="97"/>
      <c r="G20" s="98"/>
      <c r="H20" s="87"/>
    </row>
    <row r="21" spans="1:8" ht="38.1" customHeight="1" x14ac:dyDescent="0.25">
      <c r="A21" s="95"/>
      <c r="B21" s="85"/>
      <c r="C21" s="94"/>
      <c r="D21" s="93"/>
      <c r="E21" s="103" t="s">
        <v>145</v>
      </c>
      <c r="F21" s="97"/>
      <c r="G21" s="98"/>
      <c r="H21" s="87"/>
    </row>
    <row r="22" spans="1:8" ht="38.1" customHeight="1" x14ac:dyDescent="0.25">
      <c r="A22" s="95"/>
      <c r="B22" s="85"/>
      <c r="C22" s="94"/>
      <c r="D22" s="93"/>
      <c r="E22" s="102" t="s">
        <v>142</v>
      </c>
      <c r="F22" s="81"/>
      <c r="G22" s="88"/>
      <c r="H22" s="87"/>
    </row>
    <row r="23" spans="1:8" ht="38.1" customHeight="1" x14ac:dyDescent="0.25">
      <c r="A23" s="95">
        <f>+A15+1</f>
        <v>5</v>
      </c>
      <c r="B23" s="85"/>
      <c r="C23" s="94" t="s">
        <v>146</v>
      </c>
      <c r="D23" s="93" t="s">
        <v>147</v>
      </c>
      <c r="E23" s="104" t="s">
        <v>148</v>
      </c>
      <c r="F23" s="97">
        <v>540</v>
      </c>
      <c r="G23" s="80">
        <v>3</v>
      </c>
      <c r="H23" s="87"/>
    </row>
    <row r="24" spans="1:8" ht="38.1" customHeight="1" x14ac:dyDescent="0.25">
      <c r="A24" s="95"/>
      <c r="B24" s="85"/>
      <c r="C24" s="94"/>
      <c r="D24" s="93"/>
      <c r="E24" s="103" t="s">
        <v>149</v>
      </c>
      <c r="F24" s="97"/>
      <c r="G24" s="80"/>
      <c r="H24" s="87"/>
    </row>
    <row r="25" spans="1:8" ht="38.1" customHeight="1" x14ac:dyDescent="0.25">
      <c r="A25" s="95"/>
      <c r="B25" s="85"/>
      <c r="C25" s="94"/>
      <c r="D25" s="93"/>
      <c r="E25" s="103"/>
      <c r="F25" s="97"/>
      <c r="G25" s="80"/>
      <c r="H25" s="87"/>
    </row>
    <row r="26" spans="1:8" ht="38.1" customHeight="1" x14ac:dyDescent="0.25">
      <c r="A26" s="95"/>
      <c r="B26" s="85"/>
      <c r="C26" s="94"/>
      <c r="D26" s="93"/>
      <c r="E26" s="103" t="s">
        <v>150</v>
      </c>
      <c r="F26" s="97"/>
      <c r="G26" s="80"/>
      <c r="H26" s="87">
        <f>F26*G26</f>
        <v>0</v>
      </c>
    </row>
    <row r="27" spans="1:8" ht="38.1" customHeight="1" x14ac:dyDescent="0.25">
      <c r="A27" s="95">
        <f>+A23+1</f>
        <v>6</v>
      </c>
      <c r="B27" s="85"/>
      <c r="C27" s="94" t="s">
        <v>151</v>
      </c>
      <c r="D27" s="93" t="s">
        <v>152</v>
      </c>
      <c r="E27" s="104" t="s">
        <v>153</v>
      </c>
      <c r="F27" s="91">
        <v>944</v>
      </c>
      <c r="G27" s="90">
        <v>3</v>
      </c>
      <c r="H27" s="87">
        <f>F27*G27</f>
        <v>2832</v>
      </c>
    </row>
    <row r="28" spans="1:8" ht="38.1" customHeight="1" x14ac:dyDescent="0.25">
      <c r="A28" s="95"/>
      <c r="B28" s="85"/>
      <c r="C28" s="94"/>
      <c r="D28" s="93"/>
      <c r="E28" s="102" t="s">
        <v>154</v>
      </c>
      <c r="F28" s="97"/>
      <c r="G28" s="98"/>
      <c r="H28" s="87">
        <f>F28*G28</f>
        <v>0</v>
      </c>
    </row>
    <row r="29" spans="1:8" ht="38.1" customHeight="1" x14ac:dyDescent="0.25">
      <c r="A29" s="95">
        <f>+A27+1</f>
        <v>7</v>
      </c>
      <c r="B29" s="85"/>
      <c r="C29" s="94" t="s">
        <v>155</v>
      </c>
      <c r="D29" s="93" t="s">
        <v>156</v>
      </c>
      <c r="E29" s="104" t="s">
        <v>157</v>
      </c>
      <c r="F29" s="91">
        <v>806</v>
      </c>
      <c r="G29" s="90">
        <v>3</v>
      </c>
      <c r="H29" s="87">
        <f>F29*G29</f>
        <v>2418</v>
      </c>
    </row>
    <row r="30" spans="1:8" ht="38.1" customHeight="1" x14ac:dyDescent="0.25">
      <c r="A30" s="95"/>
      <c r="B30" s="85"/>
      <c r="C30" s="94"/>
      <c r="D30" s="93"/>
      <c r="E30" s="103" t="s">
        <v>158</v>
      </c>
      <c r="F30" s="97"/>
      <c r="G30" s="98"/>
      <c r="H30" s="87"/>
    </row>
    <row r="31" spans="1:8" ht="38.1" customHeight="1" x14ac:dyDescent="0.25">
      <c r="A31" s="95"/>
      <c r="B31" s="85"/>
      <c r="C31" s="94"/>
      <c r="D31" s="93"/>
      <c r="E31" s="103" t="s">
        <v>159</v>
      </c>
      <c r="F31" s="97"/>
      <c r="G31" s="98"/>
      <c r="H31" s="87"/>
    </row>
    <row r="32" spans="1:8" ht="38.1" customHeight="1" x14ac:dyDescent="0.25">
      <c r="A32" s="95"/>
      <c r="B32" s="85"/>
      <c r="C32" s="94"/>
      <c r="D32" s="93"/>
      <c r="E32" s="102" t="s">
        <v>160</v>
      </c>
      <c r="F32" s="97"/>
      <c r="G32" s="98"/>
      <c r="H32" s="87"/>
    </row>
    <row r="33" spans="1:8" ht="38.1" customHeight="1" x14ac:dyDescent="0.25">
      <c r="A33" s="95">
        <f>+A29+1</f>
        <v>8</v>
      </c>
      <c r="B33" s="85"/>
      <c r="C33" s="94" t="s">
        <v>161</v>
      </c>
      <c r="D33" s="93" t="s">
        <v>162</v>
      </c>
      <c r="E33" s="99" t="s">
        <v>163</v>
      </c>
      <c r="F33" s="91">
        <v>1204</v>
      </c>
      <c r="G33" s="90">
        <v>3</v>
      </c>
      <c r="H33" s="87">
        <f>F33*G33</f>
        <v>3612</v>
      </c>
    </row>
    <row r="34" spans="1:8" ht="38.1" customHeight="1" x14ac:dyDescent="0.25">
      <c r="A34" s="95"/>
      <c r="B34" s="85"/>
      <c r="C34" s="94"/>
      <c r="D34" s="93"/>
      <c r="E34" s="92" t="s">
        <v>164</v>
      </c>
      <c r="F34" s="97"/>
      <c r="G34" s="98"/>
      <c r="H34" s="87"/>
    </row>
    <row r="35" spans="1:8" ht="38.1" customHeight="1" x14ac:dyDescent="0.25">
      <c r="A35" s="95"/>
      <c r="B35" s="85"/>
      <c r="C35" s="94"/>
      <c r="D35" s="93"/>
      <c r="E35" s="92" t="s">
        <v>165</v>
      </c>
      <c r="F35" s="97"/>
      <c r="G35" s="98"/>
      <c r="H35" s="87"/>
    </row>
    <row r="36" spans="1:8" ht="38.1" customHeight="1" x14ac:dyDescent="0.25">
      <c r="A36" s="95"/>
      <c r="B36" s="85"/>
      <c r="C36" s="94"/>
      <c r="D36" s="93"/>
      <c r="E36" s="92" t="s">
        <v>166</v>
      </c>
      <c r="F36" s="97"/>
      <c r="G36" s="98"/>
      <c r="H36" s="87"/>
    </row>
    <row r="37" spans="1:8" ht="38.1" customHeight="1" x14ac:dyDescent="0.25">
      <c r="A37" s="95"/>
      <c r="B37" s="85"/>
      <c r="C37" s="94"/>
      <c r="D37" s="93"/>
      <c r="E37" s="92" t="s">
        <v>167</v>
      </c>
      <c r="F37" s="97"/>
      <c r="G37" s="98"/>
      <c r="H37" s="87"/>
    </row>
    <row r="38" spans="1:8" ht="38.1" customHeight="1" x14ac:dyDescent="0.25">
      <c r="A38" s="95"/>
      <c r="B38" s="85"/>
      <c r="C38" s="94"/>
      <c r="D38" s="93"/>
      <c r="E38" s="89" t="s">
        <v>168</v>
      </c>
      <c r="F38" s="81"/>
      <c r="G38" s="88"/>
      <c r="H38" s="87"/>
    </row>
    <row r="39" spans="1:8" ht="38.1" customHeight="1" x14ac:dyDescent="0.25">
      <c r="A39" s="95">
        <f>+A33+1</f>
        <v>9</v>
      </c>
      <c r="B39" s="85"/>
      <c r="C39" s="94" t="s">
        <v>169</v>
      </c>
      <c r="D39" s="93" t="s">
        <v>170</v>
      </c>
      <c r="E39" s="99" t="s">
        <v>171</v>
      </c>
      <c r="F39" s="81">
        <v>1300</v>
      </c>
      <c r="G39" s="106">
        <v>3</v>
      </c>
      <c r="H39" s="76">
        <f>F39*G39</f>
        <v>3900</v>
      </c>
    </row>
    <row r="40" spans="1:8" ht="38.1" customHeight="1" x14ac:dyDescent="0.25">
      <c r="A40" s="95"/>
      <c r="B40" s="85"/>
      <c r="C40" s="94"/>
      <c r="D40" s="93" t="s">
        <v>172</v>
      </c>
      <c r="E40" s="92" t="s">
        <v>173</v>
      </c>
      <c r="F40" s="81"/>
      <c r="G40" s="106"/>
      <c r="H40" s="76"/>
    </row>
    <row r="41" spans="1:8" ht="38.1" customHeight="1" x14ac:dyDescent="0.25">
      <c r="A41" s="95"/>
      <c r="B41" s="85"/>
      <c r="C41" s="94"/>
      <c r="D41" s="93"/>
      <c r="E41" s="92" t="s">
        <v>174</v>
      </c>
      <c r="F41" s="81"/>
      <c r="G41" s="106"/>
      <c r="H41" s="76"/>
    </row>
    <row r="42" spans="1:8" ht="38.1" customHeight="1" x14ac:dyDescent="0.25">
      <c r="A42" s="95"/>
      <c r="B42" s="85"/>
      <c r="C42" s="94"/>
      <c r="D42" s="93"/>
      <c r="E42" s="92" t="s">
        <v>175</v>
      </c>
      <c r="F42" s="81"/>
      <c r="G42" s="106"/>
      <c r="H42" s="76"/>
    </row>
    <row r="43" spans="1:8" ht="38.1" customHeight="1" x14ac:dyDescent="0.25">
      <c r="A43" s="95"/>
      <c r="B43" s="85"/>
      <c r="C43" s="94"/>
      <c r="D43" s="93"/>
      <c r="E43" s="92" t="s">
        <v>176</v>
      </c>
      <c r="F43" s="81"/>
      <c r="G43" s="106"/>
      <c r="H43" s="76"/>
    </row>
    <row r="44" spans="1:8" ht="38.1" customHeight="1" x14ac:dyDescent="0.25">
      <c r="A44" s="95"/>
      <c r="B44" s="85"/>
      <c r="C44" s="94"/>
      <c r="D44" s="93"/>
      <c r="E44" s="89" t="s">
        <v>177</v>
      </c>
      <c r="F44" s="97"/>
      <c r="G44" s="80"/>
      <c r="H44" s="76"/>
    </row>
    <row r="45" spans="1:8" ht="38.1" customHeight="1" x14ac:dyDescent="0.25">
      <c r="A45" s="95">
        <f>+A39+1</f>
        <v>10</v>
      </c>
      <c r="B45" s="85"/>
      <c r="C45" s="94" t="s">
        <v>178</v>
      </c>
      <c r="D45" s="93" t="s">
        <v>179</v>
      </c>
      <c r="E45" s="104" t="s">
        <v>180</v>
      </c>
      <c r="F45" s="91">
        <v>1950</v>
      </c>
      <c r="G45" s="90">
        <v>3</v>
      </c>
      <c r="H45" s="87">
        <f>F45*G45</f>
        <v>5850</v>
      </c>
    </row>
    <row r="46" spans="1:8" ht="38.1" customHeight="1" x14ac:dyDescent="0.25">
      <c r="A46" s="95"/>
      <c r="B46" s="85"/>
      <c r="C46" s="94"/>
      <c r="D46" s="93" t="s">
        <v>181</v>
      </c>
      <c r="E46" s="103" t="s">
        <v>131</v>
      </c>
      <c r="F46" s="97"/>
      <c r="G46" s="98"/>
      <c r="H46" s="87"/>
    </row>
    <row r="47" spans="1:8" ht="38.1" customHeight="1" x14ac:dyDescent="0.25">
      <c r="A47" s="95"/>
      <c r="B47" s="85"/>
      <c r="C47" s="94"/>
      <c r="D47" s="93"/>
      <c r="E47" s="103" t="s">
        <v>182</v>
      </c>
      <c r="F47" s="97"/>
      <c r="G47" s="98"/>
      <c r="H47" s="87"/>
    </row>
    <row r="48" spans="1:8" ht="38.1" customHeight="1" x14ac:dyDescent="0.25">
      <c r="A48" s="95"/>
      <c r="B48" s="85"/>
      <c r="C48" s="94"/>
      <c r="D48" s="93"/>
      <c r="E48" s="103" t="s">
        <v>183</v>
      </c>
      <c r="F48" s="97"/>
      <c r="G48" s="98"/>
      <c r="H48" s="87"/>
    </row>
    <row r="49" spans="1:8" ht="38.1" customHeight="1" x14ac:dyDescent="0.25">
      <c r="A49" s="95"/>
      <c r="B49" s="85"/>
      <c r="C49" s="94"/>
      <c r="D49" s="93"/>
      <c r="E49" s="103" t="s">
        <v>184</v>
      </c>
      <c r="F49" s="97"/>
      <c r="G49" s="98"/>
      <c r="H49" s="87"/>
    </row>
    <row r="50" spans="1:8" ht="38.1" customHeight="1" x14ac:dyDescent="0.25">
      <c r="A50" s="95"/>
      <c r="B50" s="85"/>
      <c r="C50" s="94"/>
      <c r="D50" s="93"/>
      <c r="E50" s="102" t="s">
        <v>185</v>
      </c>
      <c r="F50" s="81"/>
      <c r="G50" s="88"/>
      <c r="H50" s="87"/>
    </row>
    <row r="51" spans="1:8" ht="38.1" customHeight="1" x14ac:dyDescent="0.25">
      <c r="A51" s="95">
        <f>+A45+1</f>
        <v>11</v>
      </c>
      <c r="B51" s="85"/>
      <c r="C51" s="94" t="s">
        <v>186</v>
      </c>
      <c r="D51" s="93" t="s">
        <v>187</v>
      </c>
      <c r="E51" s="99" t="s">
        <v>188</v>
      </c>
      <c r="F51" s="97">
        <v>1995</v>
      </c>
      <c r="G51" s="80">
        <v>3</v>
      </c>
      <c r="H51" s="76">
        <f>F51*G51</f>
        <v>5985</v>
      </c>
    </row>
    <row r="52" spans="1:8" ht="38.1" customHeight="1" x14ac:dyDescent="0.25">
      <c r="A52" s="95"/>
      <c r="B52" s="85"/>
      <c r="C52" s="94"/>
      <c r="D52" s="93" t="s">
        <v>189</v>
      </c>
      <c r="E52" s="92" t="s">
        <v>173</v>
      </c>
      <c r="F52" s="97"/>
      <c r="G52" s="80"/>
      <c r="H52" s="87"/>
    </row>
    <row r="53" spans="1:8" ht="38.1" customHeight="1" x14ac:dyDescent="0.25">
      <c r="A53" s="95"/>
      <c r="B53" s="85"/>
      <c r="C53" s="94"/>
      <c r="D53" s="93"/>
      <c r="E53" s="92" t="s">
        <v>190</v>
      </c>
      <c r="F53" s="97"/>
      <c r="G53" s="80"/>
      <c r="H53" s="87"/>
    </row>
    <row r="54" spans="1:8" ht="38.1" customHeight="1" x14ac:dyDescent="0.25">
      <c r="A54" s="95"/>
      <c r="B54" s="85"/>
      <c r="C54" s="94"/>
      <c r="D54" s="93"/>
      <c r="E54" s="92" t="s">
        <v>175</v>
      </c>
      <c r="F54" s="97"/>
      <c r="G54" s="80"/>
      <c r="H54" s="87"/>
    </row>
    <row r="55" spans="1:8" ht="38.1" customHeight="1" x14ac:dyDescent="0.25">
      <c r="A55" s="95"/>
      <c r="B55" s="85"/>
      <c r="C55" s="94"/>
      <c r="D55" s="93"/>
      <c r="E55" s="92" t="s">
        <v>191</v>
      </c>
      <c r="F55" s="97"/>
      <c r="G55" s="80"/>
      <c r="H55" s="87"/>
    </row>
    <row r="56" spans="1:8" ht="38.1" customHeight="1" x14ac:dyDescent="0.25">
      <c r="A56" s="95"/>
      <c r="B56" s="85"/>
      <c r="C56" s="94"/>
      <c r="D56" s="93"/>
      <c r="E56" s="89" t="s">
        <v>192</v>
      </c>
      <c r="F56" s="81"/>
      <c r="G56" s="80"/>
      <c r="H56" s="87"/>
    </row>
    <row r="57" spans="1:8" ht="38.1" customHeight="1" x14ac:dyDescent="0.25">
      <c r="A57" s="95">
        <f>+A51+1</f>
        <v>12</v>
      </c>
      <c r="B57" s="85"/>
      <c r="C57" s="94" t="s">
        <v>193</v>
      </c>
      <c r="D57" s="93" t="s">
        <v>194</v>
      </c>
      <c r="E57" s="104" t="s">
        <v>195</v>
      </c>
      <c r="F57" s="110">
        <v>822</v>
      </c>
      <c r="G57" s="90">
        <v>3</v>
      </c>
      <c r="H57" s="87">
        <f>F57*G57</f>
        <v>2466</v>
      </c>
    </row>
    <row r="58" spans="1:8" ht="38.1" customHeight="1" x14ac:dyDescent="0.25">
      <c r="A58" s="95"/>
      <c r="B58" s="85"/>
      <c r="C58" s="94"/>
      <c r="D58" s="93"/>
      <c r="E58" s="102" t="s">
        <v>196</v>
      </c>
      <c r="F58" s="109"/>
      <c r="G58" s="88"/>
      <c r="H58" s="87"/>
    </row>
    <row r="59" spans="1:8" ht="38.1" customHeight="1" x14ac:dyDescent="0.25">
      <c r="A59" s="95">
        <f>+A57+1</f>
        <v>13</v>
      </c>
      <c r="B59" s="85"/>
      <c r="C59" s="94" t="s">
        <v>197</v>
      </c>
      <c r="D59" s="93" t="s">
        <v>198</v>
      </c>
      <c r="E59" s="99" t="s">
        <v>199</v>
      </c>
      <c r="F59" s="97">
        <v>1688</v>
      </c>
      <c r="G59" s="80">
        <v>3</v>
      </c>
      <c r="H59" s="76">
        <f>F59*G59</f>
        <v>5064</v>
      </c>
    </row>
    <row r="60" spans="1:8" ht="38.1" customHeight="1" x14ac:dyDescent="0.25">
      <c r="A60" s="95"/>
      <c r="B60" s="85"/>
      <c r="C60" s="94"/>
      <c r="D60" s="93" t="s">
        <v>200</v>
      </c>
      <c r="E60" s="92" t="s">
        <v>173</v>
      </c>
      <c r="F60" s="97"/>
      <c r="G60" s="80"/>
      <c r="H60" s="87"/>
    </row>
    <row r="61" spans="1:8" ht="38.1" customHeight="1" x14ac:dyDescent="0.25">
      <c r="A61" s="95"/>
      <c r="B61" s="85"/>
      <c r="C61" s="94"/>
      <c r="D61" s="93"/>
      <c r="E61" s="92" t="s">
        <v>190</v>
      </c>
      <c r="F61" s="97"/>
      <c r="G61" s="80"/>
      <c r="H61" s="87"/>
    </row>
    <row r="62" spans="1:8" ht="38.1" customHeight="1" x14ac:dyDescent="0.25">
      <c r="A62" s="95"/>
      <c r="B62" s="85"/>
      <c r="C62" s="94"/>
      <c r="D62" s="93"/>
      <c r="E62" s="92" t="s">
        <v>175</v>
      </c>
      <c r="F62" s="97"/>
      <c r="G62" s="80"/>
      <c r="H62" s="87"/>
    </row>
    <row r="63" spans="1:8" ht="38.1" customHeight="1" x14ac:dyDescent="0.25">
      <c r="A63" s="95"/>
      <c r="B63" s="85"/>
      <c r="C63" s="94"/>
      <c r="D63" s="93"/>
      <c r="E63" s="92" t="s">
        <v>191</v>
      </c>
      <c r="F63" s="97"/>
      <c r="G63" s="80"/>
      <c r="H63" s="87"/>
    </row>
    <row r="64" spans="1:8" ht="38.1" customHeight="1" x14ac:dyDescent="0.25">
      <c r="A64" s="95"/>
      <c r="B64" s="85"/>
      <c r="C64" s="94"/>
      <c r="D64" s="93"/>
      <c r="E64" s="89" t="s">
        <v>201</v>
      </c>
      <c r="F64" s="97"/>
      <c r="G64" s="80"/>
      <c r="H64" s="87"/>
    </row>
    <row r="65" spans="1:8" ht="38.1" customHeight="1" x14ac:dyDescent="0.25">
      <c r="A65" s="95">
        <f>+A59+1</f>
        <v>14</v>
      </c>
      <c r="B65" s="85"/>
      <c r="C65" s="94" t="s">
        <v>202</v>
      </c>
      <c r="D65" s="93" t="s">
        <v>203</v>
      </c>
      <c r="E65" s="104" t="s">
        <v>204</v>
      </c>
      <c r="F65" s="91">
        <v>524</v>
      </c>
      <c r="G65" s="90">
        <v>3</v>
      </c>
      <c r="H65" s="87">
        <f>F65*G65</f>
        <v>1572</v>
      </c>
    </row>
    <row r="66" spans="1:8" ht="38.1" customHeight="1" x14ac:dyDescent="0.25">
      <c r="A66" s="95"/>
      <c r="B66" s="85"/>
      <c r="C66" s="94"/>
      <c r="D66" s="93"/>
      <c r="E66" s="103" t="s">
        <v>205</v>
      </c>
      <c r="F66" s="97"/>
      <c r="G66" s="98"/>
      <c r="H66" s="87"/>
    </row>
    <row r="67" spans="1:8" ht="38.1" customHeight="1" x14ac:dyDescent="0.25">
      <c r="A67" s="95"/>
      <c r="B67" s="85"/>
      <c r="C67" s="94"/>
      <c r="D67" s="93"/>
      <c r="E67" s="103" t="s">
        <v>206</v>
      </c>
      <c r="F67" s="97"/>
      <c r="G67" s="98"/>
      <c r="H67" s="87"/>
    </row>
    <row r="68" spans="1:8" ht="38.1" customHeight="1" x14ac:dyDescent="0.25">
      <c r="A68" s="95"/>
      <c r="B68" s="85"/>
      <c r="C68" s="94"/>
      <c r="D68" s="93"/>
      <c r="E68" s="102" t="s">
        <v>207</v>
      </c>
      <c r="F68" s="81"/>
      <c r="G68" s="88"/>
      <c r="H68" s="87"/>
    </row>
    <row r="69" spans="1:8" ht="38.1" customHeight="1" x14ac:dyDescent="0.25">
      <c r="A69" s="95">
        <f>+A65+1</f>
        <v>15</v>
      </c>
      <c r="B69" s="85"/>
      <c r="C69" s="94" t="s">
        <v>208</v>
      </c>
      <c r="D69" s="93" t="s">
        <v>209</v>
      </c>
      <c r="E69" s="101" t="s">
        <v>210</v>
      </c>
      <c r="F69" s="97">
        <v>1650</v>
      </c>
      <c r="G69" s="80">
        <v>3</v>
      </c>
      <c r="H69" s="76">
        <f>F69*G69</f>
        <v>4950</v>
      </c>
    </row>
    <row r="70" spans="1:8" ht="38.1" customHeight="1" x14ac:dyDescent="0.25">
      <c r="A70" s="95"/>
      <c r="B70" s="85"/>
      <c r="C70" s="94"/>
      <c r="D70" s="93" t="s">
        <v>211</v>
      </c>
      <c r="E70" s="101" t="s">
        <v>212</v>
      </c>
      <c r="F70" s="97"/>
      <c r="G70" s="80"/>
      <c r="H70" s="87"/>
    </row>
    <row r="71" spans="1:8" ht="38.1" customHeight="1" x14ac:dyDescent="0.25">
      <c r="A71" s="95"/>
      <c r="B71" s="85"/>
      <c r="C71" s="94"/>
      <c r="D71" s="93"/>
      <c r="E71" s="101" t="s">
        <v>213</v>
      </c>
      <c r="F71" s="97"/>
      <c r="G71" s="80"/>
      <c r="H71" s="87"/>
    </row>
    <row r="72" spans="1:8" ht="38.1" customHeight="1" x14ac:dyDescent="0.25">
      <c r="A72" s="95"/>
      <c r="B72" s="85"/>
      <c r="C72" s="94"/>
      <c r="D72" s="93"/>
      <c r="E72" s="101" t="s">
        <v>214</v>
      </c>
      <c r="F72" s="97"/>
      <c r="G72" s="80"/>
      <c r="H72" s="87"/>
    </row>
    <row r="73" spans="1:8" ht="38.1" customHeight="1" x14ac:dyDescent="0.25">
      <c r="A73" s="95"/>
      <c r="B73" s="85"/>
      <c r="C73" s="94"/>
      <c r="D73" s="93"/>
      <c r="E73" s="101" t="s">
        <v>215</v>
      </c>
      <c r="F73" s="97"/>
      <c r="G73" s="80"/>
      <c r="H73" s="87"/>
    </row>
    <row r="74" spans="1:8" ht="38.1" customHeight="1" x14ac:dyDescent="0.25">
      <c r="A74" s="95"/>
      <c r="B74" s="85"/>
      <c r="C74" s="94"/>
      <c r="D74" s="93"/>
      <c r="E74" s="101" t="s">
        <v>216</v>
      </c>
      <c r="F74" s="97"/>
      <c r="G74" s="80"/>
      <c r="H74" s="87"/>
    </row>
    <row r="75" spans="1:8" ht="38.1" customHeight="1" x14ac:dyDescent="0.25">
      <c r="A75" s="95">
        <f>+A69+1</f>
        <v>16</v>
      </c>
      <c r="B75" s="85"/>
      <c r="C75" s="94" t="s">
        <v>217</v>
      </c>
      <c r="D75" s="93" t="s">
        <v>218</v>
      </c>
      <c r="E75" s="104" t="s">
        <v>219</v>
      </c>
      <c r="F75" s="91">
        <v>650</v>
      </c>
      <c r="G75" s="90">
        <v>3</v>
      </c>
      <c r="H75" s="87">
        <f>F75*G75</f>
        <v>1950</v>
      </c>
    </row>
    <row r="76" spans="1:8" ht="38.1" customHeight="1" x14ac:dyDescent="0.25">
      <c r="A76" s="95"/>
      <c r="B76" s="85"/>
      <c r="C76" s="94"/>
      <c r="D76" s="93"/>
      <c r="E76" s="103" t="s">
        <v>220</v>
      </c>
      <c r="F76" s="97"/>
      <c r="G76" s="98"/>
      <c r="H76" s="87"/>
    </row>
    <row r="77" spans="1:8" ht="38.1" customHeight="1" x14ac:dyDescent="0.25">
      <c r="A77" s="95"/>
      <c r="B77" s="85"/>
      <c r="C77" s="94"/>
      <c r="D77" s="93"/>
      <c r="E77" s="103" t="s">
        <v>221</v>
      </c>
      <c r="F77" s="97"/>
      <c r="G77" s="98"/>
      <c r="H77" s="87"/>
    </row>
    <row r="78" spans="1:8" ht="38.1" customHeight="1" x14ac:dyDescent="0.25">
      <c r="A78" s="95"/>
      <c r="B78" s="85"/>
      <c r="C78" s="94"/>
      <c r="D78" s="93"/>
      <c r="E78" s="103" t="s">
        <v>222</v>
      </c>
      <c r="F78" s="97"/>
      <c r="G78" s="98"/>
      <c r="H78" s="87"/>
    </row>
    <row r="79" spans="1:8" ht="38.1" customHeight="1" x14ac:dyDescent="0.25">
      <c r="A79" s="95"/>
      <c r="B79" s="85"/>
      <c r="C79" s="94"/>
      <c r="D79" s="93"/>
      <c r="E79" s="102" t="s">
        <v>223</v>
      </c>
      <c r="F79" s="81"/>
      <c r="G79" s="88"/>
      <c r="H79" s="87"/>
    </row>
    <row r="80" spans="1:8" ht="38.1" customHeight="1" x14ac:dyDescent="0.25">
      <c r="A80" s="95">
        <f>+A75+1</f>
        <v>17</v>
      </c>
      <c r="B80" s="85"/>
      <c r="C80" s="94" t="s">
        <v>224</v>
      </c>
      <c r="D80" s="93" t="s">
        <v>225</v>
      </c>
      <c r="E80" s="101" t="s">
        <v>226</v>
      </c>
      <c r="F80" s="81">
        <v>1345</v>
      </c>
      <c r="G80" s="106">
        <v>3</v>
      </c>
      <c r="H80" s="76">
        <f>F80*G80</f>
        <v>4035</v>
      </c>
    </row>
    <row r="81" spans="1:8" ht="38.1" customHeight="1" x14ac:dyDescent="0.25">
      <c r="A81" s="95"/>
      <c r="B81" s="85"/>
      <c r="C81" s="94"/>
      <c r="D81" s="93" t="s">
        <v>227</v>
      </c>
      <c r="E81" s="101" t="s">
        <v>228</v>
      </c>
      <c r="F81" s="81"/>
      <c r="G81" s="106"/>
      <c r="H81" s="76"/>
    </row>
    <row r="82" spans="1:8" ht="38.1" customHeight="1" x14ac:dyDescent="0.25">
      <c r="A82" s="95"/>
      <c r="B82" s="85"/>
      <c r="C82" s="94"/>
      <c r="D82" s="93"/>
      <c r="E82" s="101" t="s">
        <v>229</v>
      </c>
      <c r="F82" s="81"/>
      <c r="G82" s="106"/>
      <c r="H82" s="76"/>
    </row>
    <row r="83" spans="1:8" ht="38.1" customHeight="1" x14ac:dyDescent="0.25">
      <c r="A83" s="95"/>
      <c r="B83" s="85"/>
      <c r="C83" s="94"/>
      <c r="D83" s="93"/>
      <c r="E83" s="101" t="s">
        <v>166</v>
      </c>
      <c r="F83" s="81"/>
      <c r="G83" s="106"/>
      <c r="H83" s="76"/>
    </row>
    <row r="84" spans="1:8" ht="38.1" customHeight="1" x14ac:dyDescent="0.25">
      <c r="A84" s="95"/>
      <c r="B84" s="85"/>
      <c r="C84" s="94"/>
      <c r="D84" s="93"/>
      <c r="E84" s="101" t="s">
        <v>230</v>
      </c>
      <c r="F84" s="81"/>
      <c r="G84" s="106"/>
      <c r="H84" s="76"/>
    </row>
    <row r="85" spans="1:8" ht="38.1" customHeight="1" x14ac:dyDescent="0.25">
      <c r="A85" s="95"/>
      <c r="B85" s="85"/>
      <c r="C85" s="94"/>
      <c r="D85" s="93"/>
      <c r="E85" s="101" t="s">
        <v>231</v>
      </c>
      <c r="F85" s="81"/>
      <c r="G85" s="106"/>
      <c r="H85" s="76"/>
    </row>
    <row r="86" spans="1:8" ht="38.1" customHeight="1" x14ac:dyDescent="0.25">
      <c r="A86" s="95">
        <f>+A80+1</f>
        <v>18</v>
      </c>
      <c r="B86" s="85"/>
      <c r="C86" s="94" t="s">
        <v>232</v>
      </c>
      <c r="D86" s="93" t="s">
        <v>233</v>
      </c>
      <c r="E86" s="99" t="s">
        <v>234</v>
      </c>
      <c r="F86" s="107">
        <v>1653</v>
      </c>
      <c r="G86" s="108">
        <v>3</v>
      </c>
      <c r="H86" s="76">
        <f>F86*G86</f>
        <v>4959</v>
      </c>
    </row>
    <row r="87" spans="1:8" ht="38.1" customHeight="1" x14ac:dyDescent="0.25">
      <c r="A87" s="95"/>
      <c r="B87" s="85"/>
      <c r="C87" s="94"/>
      <c r="D87" s="93" t="s">
        <v>235</v>
      </c>
      <c r="E87" s="92" t="s">
        <v>236</v>
      </c>
      <c r="F87" s="107"/>
      <c r="G87" s="106"/>
      <c r="H87" s="76"/>
    </row>
    <row r="88" spans="1:8" ht="38.1" customHeight="1" x14ac:dyDescent="0.25">
      <c r="A88" s="95"/>
      <c r="B88" s="85"/>
      <c r="C88" s="94"/>
      <c r="D88" s="93"/>
      <c r="E88" s="92" t="s">
        <v>237</v>
      </c>
      <c r="F88" s="107"/>
      <c r="G88" s="106"/>
      <c r="H88" s="76"/>
    </row>
    <row r="89" spans="1:8" ht="38.1" customHeight="1" x14ac:dyDescent="0.25">
      <c r="A89" s="95"/>
      <c r="B89" s="85"/>
      <c r="C89" s="94"/>
      <c r="D89" s="93"/>
      <c r="E89" s="92" t="s">
        <v>238</v>
      </c>
      <c r="F89" s="107"/>
      <c r="G89" s="106"/>
      <c r="H89" s="76"/>
    </row>
    <row r="90" spans="1:8" ht="38.1" customHeight="1" x14ac:dyDescent="0.25">
      <c r="A90" s="95"/>
      <c r="B90" s="85"/>
      <c r="C90" s="94"/>
      <c r="D90" s="93"/>
      <c r="E90" s="92" t="s">
        <v>237</v>
      </c>
      <c r="F90" s="107"/>
      <c r="G90" s="106"/>
      <c r="H90" s="76"/>
    </row>
    <row r="91" spans="1:8" ht="38.1" customHeight="1" x14ac:dyDescent="0.25">
      <c r="A91" s="95"/>
      <c r="B91" s="85"/>
      <c r="C91" s="94"/>
      <c r="D91" s="93"/>
      <c r="E91" s="89" t="s">
        <v>239</v>
      </c>
      <c r="F91" s="91"/>
      <c r="G91" s="106"/>
      <c r="H91" s="76"/>
    </row>
    <row r="92" spans="1:8" ht="38.1" customHeight="1" x14ac:dyDescent="0.25">
      <c r="A92" s="95">
        <f>+A86+1</f>
        <v>19</v>
      </c>
      <c r="B92" s="85"/>
      <c r="C92" s="94" t="s">
        <v>240</v>
      </c>
      <c r="D92" s="93" t="s">
        <v>241</v>
      </c>
      <c r="E92" s="104" t="s">
        <v>242</v>
      </c>
      <c r="F92" s="91">
        <v>936</v>
      </c>
      <c r="G92" s="80">
        <v>3</v>
      </c>
      <c r="H92" s="76">
        <f>F92*G92</f>
        <v>2808</v>
      </c>
    </row>
    <row r="93" spans="1:8" ht="38.1" customHeight="1" x14ac:dyDescent="0.25">
      <c r="A93" s="95"/>
      <c r="B93" s="85"/>
      <c r="C93" s="94"/>
      <c r="D93" s="93" t="s">
        <v>243</v>
      </c>
      <c r="E93" s="103" t="s">
        <v>244</v>
      </c>
      <c r="F93" s="97"/>
      <c r="G93" s="80"/>
      <c r="H93" s="87"/>
    </row>
    <row r="94" spans="1:8" ht="38.1" customHeight="1" x14ac:dyDescent="0.25">
      <c r="A94" s="95"/>
      <c r="B94" s="85"/>
      <c r="C94" s="94"/>
      <c r="D94" s="93"/>
      <c r="E94" s="103" t="s">
        <v>245</v>
      </c>
      <c r="F94" s="97"/>
      <c r="G94" s="80"/>
      <c r="H94" s="87"/>
    </row>
    <row r="95" spans="1:8" ht="38.1" customHeight="1" x14ac:dyDescent="0.25">
      <c r="A95" s="95"/>
      <c r="B95" s="85"/>
      <c r="C95" s="94"/>
      <c r="D95" s="93"/>
      <c r="E95" s="103" t="s">
        <v>246</v>
      </c>
      <c r="F95" s="97"/>
      <c r="G95" s="80"/>
      <c r="H95" s="87"/>
    </row>
    <row r="96" spans="1:8" ht="38.1" customHeight="1" x14ac:dyDescent="0.25">
      <c r="A96" s="95"/>
      <c r="B96" s="85"/>
      <c r="C96" s="94"/>
      <c r="D96" s="93"/>
      <c r="E96" s="103" t="s">
        <v>247</v>
      </c>
      <c r="F96" s="97"/>
      <c r="G96" s="80"/>
      <c r="H96" s="87"/>
    </row>
    <row r="97" spans="1:8" ht="38.1" customHeight="1" x14ac:dyDescent="0.25">
      <c r="A97" s="95"/>
      <c r="B97" s="85"/>
      <c r="C97" s="94"/>
      <c r="D97" s="93"/>
      <c r="E97" s="102" t="s">
        <v>248</v>
      </c>
      <c r="F97" s="81"/>
      <c r="G97" s="80"/>
      <c r="H97" s="87"/>
    </row>
    <row r="98" spans="1:8" ht="38.1" customHeight="1" x14ac:dyDescent="0.25">
      <c r="A98" s="95">
        <f>+A92+1</f>
        <v>20</v>
      </c>
      <c r="B98" s="85"/>
      <c r="C98" s="94" t="s">
        <v>249</v>
      </c>
      <c r="D98" s="93" t="s">
        <v>250</v>
      </c>
      <c r="E98" s="104" t="s">
        <v>251</v>
      </c>
      <c r="F98" s="97">
        <v>1359</v>
      </c>
      <c r="G98" s="90">
        <v>3</v>
      </c>
      <c r="H98" s="87">
        <f>F98*G98</f>
        <v>4077</v>
      </c>
    </row>
    <row r="99" spans="1:8" ht="38.1" customHeight="1" x14ac:dyDescent="0.25">
      <c r="A99" s="95"/>
      <c r="B99" s="85"/>
      <c r="C99" s="94"/>
      <c r="D99" s="93" t="s">
        <v>252</v>
      </c>
      <c r="E99" s="103" t="s">
        <v>253</v>
      </c>
      <c r="F99" s="97"/>
      <c r="G99" s="98"/>
      <c r="H99" s="87"/>
    </row>
    <row r="100" spans="1:8" ht="38.1" customHeight="1" x14ac:dyDescent="0.25">
      <c r="A100" s="95"/>
      <c r="B100" s="85"/>
      <c r="C100" s="94"/>
      <c r="D100" s="93"/>
      <c r="E100" s="103" t="s">
        <v>254</v>
      </c>
      <c r="F100" s="97"/>
      <c r="G100" s="98"/>
      <c r="H100" s="87"/>
    </row>
    <row r="101" spans="1:8" ht="38.1" customHeight="1" x14ac:dyDescent="0.25">
      <c r="A101" s="95"/>
      <c r="B101" s="85"/>
      <c r="C101" s="94"/>
      <c r="D101" s="93"/>
      <c r="E101" s="103" t="s">
        <v>255</v>
      </c>
      <c r="F101" s="97"/>
      <c r="G101" s="98"/>
      <c r="H101" s="87"/>
    </row>
    <row r="102" spans="1:8" ht="38.1" customHeight="1" x14ac:dyDescent="0.25">
      <c r="A102" s="95"/>
      <c r="B102" s="85"/>
      <c r="C102" s="94"/>
      <c r="D102" s="93"/>
      <c r="E102" s="103" t="s">
        <v>256</v>
      </c>
      <c r="F102" s="97"/>
      <c r="G102" s="98"/>
      <c r="H102" s="87"/>
    </row>
    <row r="103" spans="1:8" ht="38.1" customHeight="1" x14ac:dyDescent="0.25">
      <c r="A103" s="95"/>
      <c r="B103" s="85"/>
      <c r="C103" s="94"/>
      <c r="D103" s="93"/>
      <c r="E103" s="102" t="s">
        <v>257</v>
      </c>
      <c r="F103" s="97"/>
      <c r="G103" s="98"/>
      <c r="H103" s="87"/>
    </row>
    <row r="104" spans="1:8" ht="38.1" customHeight="1" x14ac:dyDescent="0.25">
      <c r="A104" s="95">
        <f>+A98+1</f>
        <v>21</v>
      </c>
      <c r="B104" s="85"/>
      <c r="C104" s="94" t="s">
        <v>258</v>
      </c>
      <c r="D104" s="93" t="s">
        <v>259</v>
      </c>
      <c r="E104" s="104" t="s">
        <v>260</v>
      </c>
      <c r="F104" s="91">
        <v>1680</v>
      </c>
      <c r="G104" s="90">
        <v>3</v>
      </c>
      <c r="H104" s="87">
        <f>F104*G104</f>
        <v>5040</v>
      </c>
    </row>
    <row r="105" spans="1:8" ht="38.1" customHeight="1" x14ac:dyDescent="0.25">
      <c r="A105" s="95"/>
      <c r="B105" s="85"/>
      <c r="C105" s="94"/>
      <c r="D105" s="93" t="s">
        <v>261</v>
      </c>
      <c r="E105" s="103" t="s">
        <v>262</v>
      </c>
      <c r="F105" s="97"/>
      <c r="G105" s="98"/>
      <c r="H105" s="87"/>
    </row>
    <row r="106" spans="1:8" ht="38.1" customHeight="1" x14ac:dyDescent="0.25">
      <c r="A106" s="95"/>
      <c r="B106" s="85"/>
      <c r="C106" s="94"/>
      <c r="D106" s="93"/>
      <c r="E106" s="103" t="s">
        <v>263</v>
      </c>
      <c r="F106" s="97"/>
      <c r="G106" s="98"/>
      <c r="H106" s="87"/>
    </row>
    <row r="107" spans="1:8" ht="38.1" customHeight="1" x14ac:dyDescent="0.25">
      <c r="A107" s="95"/>
      <c r="B107" s="85"/>
      <c r="C107" s="94"/>
      <c r="D107" s="93"/>
      <c r="E107" s="103" t="s">
        <v>264</v>
      </c>
      <c r="F107" s="97"/>
      <c r="G107" s="98"/>
      <c r="H107" s="87"/>
    </row>
    <row r="108" spans="1:8" ht="38.1" customHeight="1" x14ac:dyDescent="0.25">
      <c r="A108" s="95"/>
      <c r="B108" s="85"/>
      <c r="C108" s="94"/>
      <c r="D108" s="93"/>
      <c r="E108" s="103" t="s">
        <v>265</v>
      </c>
      <c r="F108" s="97"/>
      <c r="G108" s="98"/>
      <c r="H108" s="87"/>
    </row>
    <row r="109" spans="1:8" ht="38.1" customHeight="1" x14ac:dyDescent="0.25">
      <c r="A109" s="95"/>
      <c r="B109" s="85"/>
      <c r="C109" s="94"/>
      <c r="D109" s="93"/>
      <c r="E109" s="102" t="s">
        <v>266</v>
      </c>
      <c r="F109" s="97"/>
      <c r="G109" s="98"/>
      <c r="H109" s="87"/>
    </row>
    <row r="110" spans="1:8" ht="38.1" customHeight="1" x14ac:dyDescent="0.25">
      <c r="A110" s="95">
        <f>+A104+1</f>
        <v>22</v>
      </c>
      <c r="B110" s="85"/>
      <c r="C110" s="94" t="s">
        <v>267</v>
      </c>
      <c r="D110" s="93" t="s">
        <v>268</v>
      </c>
      <c r="E110" s="101" t="s">
        <v>269</v>
      </c>
      <c r="F110" s="91">
        <v>1500</v>
      </c>
      <c r="G110" s="90">
        <v>3</v>
      </c>
      <c r="H110" s="87">
        <f>F110*G110</f>
        <v>4500</v>
      </c>
    </row>
    <row r="111" spans="1:8" ht="38.1" customHeight="1" x14ac:dyDescent="0.25">
      <c r="A111" s="95"/>
      <c r="B111" s="85"/>
      <c r="C111" s="94"/>
      <c r="D111" s="93" t="s">
        <v>270</v>
      </c>
      <c r="E111" s="101" t="s">
        <v>262</v>
      </c>
      <c r="F111" s="97"/>
      <c r="G111" s="98"/>
      <c r="H111" s="87"/>
    </row>
    <row r="112" spans="1:8" ht="38.1" customHeight="1" x14ac:dyDescent="0.25">
      <c r="A112" s="95"/>
      <c r="B112" s="85"/>
      <c r="C112" s="94"/>
      <c r="D112" s="93"/>
      <c r="E112" s="101" t="s">
        <v>263</v>
      </c>
      <c r="F112" s="97"/>
      <c r="G112" s="98"/>
      <c r="H112" s="87"/>
    </row>
    <row r="113" spans="1:8" ht="38.1" customHeight="1" x14ac:dyDescent="0.25">
      <c r="A113" s="95"/>
      <c r="B113" s="85"/>
      <c r="C113" s="94"/>
      <c r="D113" s="93"/>
      <c r="E113" s="101" t="s">
        <v>264</v>
      </c>
      <c r="F113" s="97"/>
      <c r="G113" s="98"/>
      <c r="H113" s="87"/>
    </row>
    <row r="114" spans="1:8" ht="38.1" customHeight="1" x14ac:dyDescent="0.25">
      <c r="A114" s="95"/>
      <c r="B114" s="85"/>
      <c r="C114" s="94"/>
      <c r="D114" s="93"/>
      <c r="E114" s="101" t="s">
        <v>265</v>
      </c>
      <c r="F114" s="97"/>
      <c r="G114" s="98"/>
      <c r="H114" s="87"/>
    </row>
    <row r="115" spans="1:8" ht="38.1" customHeight="1" x14ac:dyDescent="0.25">
      <c r="A115" s="95"/>
      <c r="B115" s="85"/>
      <c r="C115" s="94"/>
      <c r="D115" s="93"/>
      <c r="E115" s="101" t="s">
        <v>271</v>
      </c>
      <c r="F115" s="81"/>
      <c r="G115" s="88"/>
      <c r="H115" s="87"/>
    </row>
    <row r="116" spans="1:8" ht="38.1" customHeight="1" x14ac:dyDescent="0.25">
      <c r="A116" s="95">
        <f>+A110+1</f>
        <v>23</v>
      </c>
      <c r="B116" s="85"/>
      <c r="C116" s="94" t="s">
        <v>272</v>
      </c>
      <c r="D116" s="93" t="s">
        <v>273</v>
      </c>
      <c r="E116" s="105" t="s">
        <v>138</v>
      </c>
      <c r="F116" s="97"/>
      <c r="G116" s="80"/>
      <c r="H116" s="76"/>
    </row>
    <row r="117" spans="1:8" ht="38.1" customHeight="1" x14ac:dyDescent="0.25">
      <c r="A117" s="95">
        <f>+A116+1</f>
        <v>24</v>
      </c>
      <c r="B117" s="85"/>
      <c r="C117" s="94" t="s">
        <v>274</v>
      </c>
      <c r="D117" s="93" t="s">
        <v>275</v>
      </c>
      <c r="E117" s="104" t="s">
        <v>276</v>
      </c>
      <c r="F117" s="91">
        <v>978</v>
      </c>
      <c r="G117" s="90">
        <v>3</v>
      </c>
      <c r="H117" s="87">
        <f>F117*G117</f>
        <v>2934</v>
      </c>
    </row>
    <row r="118" spans="1:8" ht="38.1" customHeight="1" x14ac:dyDescent="0.25">
      <c r="A118" s="95"/>
      <c r="B118" s="85"/>
      <c r="C118" s="94"/>
      <c r="D118" s="93"/>
      <c r="E118" s="103" t="s">
        <v>277</v>
      </c>
      <c r="F118" s="97"/>
      <c r="G118" s="98"/>
      <c r="H118" s="87"/>
    </row>
    <row r="119" spans="1:8" ht="38.1" customHeight="1" x14ac:dyDescent="0.25">
      <c r="A119" s="95"/>
      <c r="B119" s="85"/>
      <c r="C119" s="94"/>
      <c r="D119" s="93"/>
      <c r="E119" s="103" t="s">
        <v>278</v>
      </c>
      <c r="F119" s="97"/>
      <c r="G119" s="98"/>
      <c r="H119" s="87"/>
    </row>
    <row r="120" spans="1:8" ht="38.1" customHeight="1" x14ac:dyDescent="0.25">
      <c r="A120" s="95"/>
      <c r="B120" s="85"/>
      <c r="C120" s="94"/>
      <c r="D120" s="93"/>
      <c r="E120" s="103" t="s">
        <v>279</v>
      </c>
      <c r="F120" s="97"/>
      <c r="G120" s="98"/>
      <c r="H120" s="87"/>
    </row>
    <row r="121" spans="1:8" ht="38.1" customHeight="1" x14ac:dyDescent="0.25">
      <c r="A121" s="95"/>
      <c r="B121" s="85"/>
      <c r="C121" s="94"/>
      <c r="D121" s="93"/>
      <c r="E121" s="102" t="s">
        <v>280</v>
      </c>
      <c r="F121" s="81"/>
      <c r="G121" s="88"/>
      <c r="H121" s="87"/>
    </row>
    <row r="122" spans="1:8" ht="42.75" customHeight="1" x14ac:dyDescent="0.25">
      <c r="A122" s="95">
        <f>+A117+1</f>
        <v>25</v>
      </c>
      <c r="B122" s="85"/>
      <c r="C122" s="94" t="s">
        <v>281</v>
      </c>
      <c r="D122" s="93" t="s">
        <v>282</v>
      </c>
      <c r="E122" s="91" t="s">
        <v>138</v>
      </c>
      <c r="F122" s="97"/>
      <c r="G122" s="80"/>
      <c r="H122" s="76"/>
    </row>
    <row r="123" spans="1:8" ht="38.1" customHeight="1" x14ac:dyDescent="0.25">
      <c r="A123" s="95">
        <f>+A122+1</f>
        <v>26</v>
      </c>
      <c r="B123" s="85"/>
      <c r="C123" s="94" t="s">
        <v>283</v>
      </c>
      <c r="D123" s="93" t="s">
        <v>283</v>
      </c>
      <c r="E123" s="99" t="s">
        <v>284</v>
      </c>
      <c r="F123" s="91">
        <v>764</v>
      </c>
      <c r="G123" s="90">
        <v>3</v>
      </c>
      <c r="H123" s="87">
        <f>F123*G123</f>
        <v>2292</v>
      </c>
    </row>
    <row r="124" spans="1:8" ht="38.1" customHeight="1" x14ac:dyDescent="0.25">
      <c r="A124" s="95"/>
      <c r="B124" s="85"/>
      <c r="C124" s="94"/>
      <c r="D124" s="93"/>
      <c r="E124" s="89" t="s">
        <v>285</v>
      </c>
      <c r="F124" s="97"/>
      <c r="G124" s="98"/>
      <c r="H124" s="87"/>
    </row>
    <row r="125" spans="1:8" ht="38.1" customHeight="1" x14ac:dyDescent="0.25">
      <c r="A125" s="95">
        <f>+A123+1</f>
        <v>27</v>
      </c>
      <c r="B125" s="85"/>
      <c r="C125" s="94" t="s">
        <v>286</v>
      </c>
      <c r="D125" s="93" t="s">
        <v>287</v>
      </c>
      <c r="E125" s="101" t="s">
        <v>288</v>
      </c>
      <c r="F125" s="91">
        <v>1251</v>
      </c>
      <c r="G125" s="90">
        <v>3</v>
      </c>
      <c r="H125" s="87">
        <f>F125*G125</f>
        <v>3753</v>
      </c>
    </row>
    <row r="126" spans="1:8" ht="38.1" customHeight="1" x14ac:dyDescent="0.25">
      <c r="A126" s="95"/>
      <c r="B126" s="85"/>
      <c r="C126" s="94"/>
      <c r="D126" s="93" t="s">
        <v>289</v>
      </c>
      <c r="E126" s="101" t="s">
        <v>290</v>
      </c>
      <c r="F126" s="97"/>
      <c r="G126" s="98"/>
      <c r="H126" s="87"/>
    </row>
    <row r="127" spans="1:8" ht="38.1" customHeight="1" x14ac:dyDescent="0.25">
      <c r="A127" s="95"/>
      <c r="B127" s="85"/>
      <c r="C127" s="94"/>
      <c r="D127" s="93"/>
      <c r="E127" s="101" t="s">
        <v>291</v>
      </c>
      <c r="F127" s="97"/>
      <c r="G127" s="98"/>
      <c r="H127" s="87"/>
    </row>
    <row r="128" spans="1:8" ht="38.1" customHeight="1" x14ac:dyDescent="0.25">
      <c r="A128" s="95"/>
      <c r="B128" s="85"/>
      <c r="C128" s="94"/>
      <c r="D128" s="93"/>
      <c r="E128" s="101" t="s">
        <v>166</v>
      </c>
      <c r="F128" s="97"/>
      <c r="G128" s="98"/>
      <c r="H128" s="87"/>
    </row>
    <row r="129" spans="1:8" ht="38.1" customHeight="1" x14ac:dyDescent="0.25">
      <c r="A129" s="95"/>
      <c r="B129" s="85"/>
      <c r="C129" s="94"/>
      <c r="D129" s="93"/>
      <c r="E129" s="101" t="s">
        <v>230</v>
      </c>
      <c r="F129" s="97"/>
      <c r="G129" s="98"/>
      <c r="H129" s="87"/>
    </row>
    <row r="130" spans="1:8" ht="38.1" customHeight="1" x14ac:dyDescent="0.25">
      <c r="A130" s="95"/>
      <c r="B130" s="85"/>
      <c r="C130" s="94"/>
      <c r="D130" s="93"/>
      <c r="E130" s="101" t="s">
        <v>292</v>
      </c>
      <c r="F130" s="81"/>
      <c r="G130" s="88"/>
      <c r="H130" s="87"/>
    </row>
    <row r="131" spans="1:8" ht="38.1" customHeight="1" x14ac:dyDescent="0.25">
      <c r="A131" s="95">
        <f>+A125+1</f>
        <v>28</v>
      </c>
      <c r="B131" s="85"/>
      <c r="C131" s="94" t="s">
        <v>293</v>
      </c>
      <c r="D131" s="93" t="s">
        <v>294</v>
      </c>
      <c r="E131" s="100" t="s">
        <v>138</v>
      </c>
      <c r="F131" s="97"/>
      <c r="G131" s="80"/>
      <c r="H131" s="76">
        <f>F131*G131</f>
        <v>0</v>
      </c>
    </row>
    <row r="132" spans="1:8" ht="38.1" customHeight="1" x14ac:dyDescent="0.25">
      <c r="A132" s="95">
        <f>+A131+1</f>
        <v>29</v>
      </c>
      <c r="B132" s="85"/>
      <c r="C132" s="94" t="s">
        <v>295</v>
      </c>
      <c r="D132" s="93" t="s">
        <v>296</v>
      </c>
      <c r="E132" s="99" t="s">
        <v>297</v>
      </c>
      <c r="F132" s="91">
        <v>550</v>
      </c>
      <c r="G132" s="90">
        <v>3</v>
      </c>
      <c r="H132" s="87">
        <f>F132*G132</f>
        <v>1650</v>
      </c>
    </row>
    <row r="133" spans="1:8" ht="38.1" customHeight="1" x14ac:dyDescent="0.25">
      <c r="A133" s="95"/>
      <c r="B133" s="85"/>
      <c r="C133" s="94"/>
      <c r="D133" s="93"/>
      <c r="E133" s="92" t="s">
        <v>263</v>
      </c>
      <c r="F133" s="97"/>
      <c r="G133" s="98"/>
      <c r="H133" s="87"/>
    </row>
    <row r="134" spans="1:8" ht="38.1" customHeight="1" x14ac:dyDescent="0.25">
      <c r="A134" s="95"/>
      <c r="B134" s="85"/>
      <c r="C134" s="94"/>
      <c r="D134" s="93"/>
      <c r="E134" s="92" t="s">
        <v>298</v>
      </c>
      <c r="F134" s="97"/>
      <c r="G134" s="98"/>
      <c r="H134" s="87"/>
    </row>
    <row r="135" spans="1:8" ht="38.1" customHeight="1" x14ac:dyDescent="0.25">
      <c r="A135" s="95"/>
      <c r="B135" s="85"/>
      <c r="C135" s="94"/>
      <c r="D135" s="93"/>
      <c r="E135" s="92" t="s">
        <v>265</v>
      </c>
      <c r="F135" s="81"/>
      <c r="G135" s="88"/>
      <c r="H135" s="87"/>
    </row>
    <row r="136" spans="1:8" ht="38.1" customHeight="1" x14ac:dyDescent="0.25">
      <c r="A136" s="95">
        <f>+A132+1</f>
        <v>30</v>
      </c>
      <c r="B136" s="85"/>
      <c r="C136" s="94" t="s">
        <v>299</v>
      </c>
      <c r="D136" s="93" t="s">
        <v>300</v>
      </c>
      <c r="E136" s="91" t="s">
        <v>301</v>
      </c>
      <c r="F136" s="96">
        <v>1300</v>
      </c>
      <c r="G136" s="80">
        <v>3</v>
      </c>
      <c r="H136" s="76">
        <f>F136*G136</f>
        <v>3900</v>
      </c>
    </row>
    <row r="137" spans="1:8" ht="38.1" customHeight="1" x14ac:dyDescent="0.25">
      <c r="A137" s="95"/>
      <c r="B137" s="85"/>
      <c r="C137" s="94"/>
      <c r="D137" s="93" t="s">
        <v>302</v>
      </c>
      <c r="E137" s="97" t="s">
        <v>303</v>
      </c>
      <c r="F137" s="96"/>
      <c r="G137" s="80"/>
      <c r="H137" s="87"/>
    </row>
    <row r="138" spans="1:8" ht="38.1" customHeight="1" x14ac:dyDescent="0.25">
      <c r="A138" s="95"/>
      <c r="B138" s="85"/>
      <c r="C138" s="94"/>
      <c r="D138" s="93"/>
      <c r="E138" s="97" t="s">
        <v>304</v>
      </c>
      <c r="F138" s="96"/>
      <c r="G138" s="80"/>
      <c r="H138" s="87"/>
    </row>
    <row r="139" spans="1:8" ht="38.1" customHeight="1" x14ac:dyDescent="0.25">
      <c r="A139" s="95"/>
      <c r="B139" s="85"/>
      <c r="C139" s="94"/>
      <c r="D139" s="93"/>
      <c r="E139" s="97" t="s">
        <v>305</v>
      </c>
      <c r="F139" s="96"/>
      <c r="G139" s="80"/>
      <c r="H139" s="87"/>
    </row>
    <row r="140" spans="1:8" ht="38.1" customHeight="1" x14ac:dyDescent="0.25">
      <c r="A140" s="95"/>
      <c r="B140" s="85"/>
      <c r="C140" s="94"/>
      <c r="D140" s="93"/>
      <c r="E140" s="97" t="s">
        <v>142</v>
      </c>
      <c r="F140" s="96"/>
      <c r="G140" s="80"/>
      <c r="H140" s="87"/>
    </row>
    <row r="141" spans="1:8" ht="38.1" customHeight="1" x14ac:dyDescent="0.25">
      <c r="A141" s="95"/>
      <c r="B141" s="85"/>
      <c r="C141" s="94"/>
      <c r="D141" s="93"/>
      <c r="E141" s="97" t="s">
        <v>306</v>
      </c>
      <c r="F141" s="96"/>
      <c r="G141" s="80"/>
      <c r="H141" s="87"/>
    </row>
    <row r="142" spans="1:8" ht="38.1" customHeight="1" x14ac:dyDescent="0.25">
      <c r="A142" s="95"/>
      <c r="B142" s="85"/>
      <c r="C142" s="94"/>
      <c r="D142" s="93"/>
      <c r="E142" s="97" t="s">
        <v>142</v>
      </c>
      <c r="F142" s="96"/>
      <c r="G142" s="80"/>
      <c r="H142" s="87"/>
    </row>
    <row r="143" spans="1:8" ht="38.1" customHeight="1" x14ac:dyDescent="0.25">
      <c r="A143" s="95"/>
      <c r="B143" s="85"/>
      <c r="C143" s="94"/>
      <c r="D143" s="93"/>
      <c r="E143" s="97" t="s">
        <v>307</v>
      </c>
      <c r="F143" s="96"/>
      <c r="G143" s="80"/>
      <c r="H143" s="87"/>
    </row>
    <row r="144" spans="1:8" ht="38.1" customHeight="1" x14ac:dyDescent="0.25">
      <c r="A144" s="95"/>
      <c r="B144" s="85"/>
      <c r="C144" s="94"/>
      <c r="D144" s="93"/>
      <c r="E144" s="97" t="s">
        <v>308</v>
      </c>
      <c r="F144" s="96"/>
      <c r="G144" s="80"/>
      <c r="H144" s="87"/>
    </row>
    <row r="145" spans="1:8" ht="38.1" customHeight="1" x14ac:dyDescent="0.25">
      <c r="A145" s="95"/>
      <c r="B145" s="85"/>
      <c r="C145" s="94"/>
      <c r="D145" s="93"/>
      <c r="E145" s="81" t="s">
        <v>303</v>
      </c>
      <c r="F145" s="96"/>
      <c r="G145" s="80"/>
      <c r="H145" s="87"/>
    </row>
    <row r="146" spans="1:8" ht="38.1" customHeight="1" x14ac:dyDescent="0.25">
      <c r="A146" s="95">
        <f>+A136+1</f>
        <v>31</v>
      </c>
      <c r="B146" s="85"/>
      <c r="C146" s="94" t="s">
        <v>309</v>
      </c>
      <c r="D146" s="93" t="s">
        <v>310</v>
      </c>
      <c r="E146" s="92" t="s">
        <v>311</v>
      </c>
      <c r="F146" s="91">
        <v>220</v>
      </c>
      <c r="G146" s="90">
        <v>3</v>
      </c>
      <c r="H146" s="87">
        <f>F146*G146</f>
        <v>660</v>
      </c>
    </row>
    <row r="147" spans="1:8" ht="38.1" customHeight="1" x14ac:dyDescent="0.25">
      <c r="A147" s="86"/>
      <c r="B147" s="85"/>
      <c r="C147" s="84"/>
      <c r="D147" s="83"/>
      <c r="E147" s="89" t="s">
        <v>312</v>
      </c>
      <c r="F147" s="81"/>
      <c r="G147" s="88"/>
      <c r="H147" s="87"/>
    </row>
    <row r="148" spans="1:8" ht="38.1" customHeight="1" x14ac:dyDescent="0.25">
      <c r="A148" s="86">
        <f>+A146+1</f>
        <v>32</v>
      </c>
      <c r="B148" s="85"/>
      <c r="C148" s="84" t="s">
        <v>313</v>
      </c>
      <c r="D148" s="83" t="s">
        <v>314</v>
      </c>
      <c r="E148" s="82" t="s">
        <v>138</v>
      </c>
      <c r="F148" s="81"/>
      <c r="G148" s="80"/>
      <c r="H148" s="76">
        <f>F148*G148</f>
        <v>0</v>
      </c>
    </row>
    <row r="149" spans="1:8" ht="38.1" customHeight="1" x14ac:dyDescent="0.25">
      <c r="A149" s="77"/>
      <c r="B149" s="77"/>
      <c r="C149" s="79" t="s">
        <v>315</v>
      </c>
      <c r="D149" s="77"/>
      <c r="E149" s="78"/>
      <c r="F149" s="77"/>
      <c r="G149" s="77"/>
      <c r="H149" s="76">
        <f>SUM(H4:H148)</f>
        <v>95187</v>
      </c>
    </row>
    <row r="150" spans="1:8" ht="38.1" customHeight="1" x14ac:dyDescent="0.2">
      <c r="A150" s="201" t="s">
        <v>316</v>
      </c>
      <c r="B150" s="201"/>
      <c r="C150" s="201"/>
      <c r="D150" s="201"/>
      <c r="E150" s="201"/>
      <c r="F150" s="201"/>
      <c r="G150" s="201"/>
      <c r="H150" s="201"/>
    </row>
  </sheetData>
  <customSheetViews>
    <customSheetView guid="{9AE907E0-FAA6-4A3C-89FF-D31BEF775AB7}" showPageBreaks="1" state="hidden">
      <pane xSplit="4" ySplit="3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1D838601-FE95-4671-8BE7-CDD40D526B4C}" showPageBreaks="1" state="hidden">
      <pane xSplit="4" ySplit="3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8A42306E-A2C4-5E43-A748-ADBA82D13945}" state="hidden">
      <pane xSplit="4" ySplit="3.0714285714285712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670572B5-8C18-4B98-93EF-93050882D3EB}">
      <pane xSplit="4" ySplit="3" topLeftCell="E22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EA1517D8-6752-46AF-8F0F-F6A372FEE983}" state="hidden">
      <pane xSplit="4" ySplit="3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D2751841-0443-B548-8262-0CCF9A2822F5}" state="hidden">
      <pane xSplit="4" ySplit="3.0714285714285712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41BDEAA6-7A30-594C-9D5B-D98CE870471F}" showPageBreaks="1" state="hidden">
      <pane xSplit="4" ySplit="3.0714285714285712" topLeftCell="E130" activePane="bottomRight" state="frozenSplit"/>
      <selection pane="bottomRight" activeCell="E25" sqref="E25"/>
      <pageMargins left="0" right="0" top="0" bottom="0" header="0" footer="0"/>
      <pageSetup orientation="portrait"/>
    </customSheetView>
    <customSheetView guid="{307DC0AD-D9B9-438F-91A5-0C74195F75C3}" showPageBreaks="1" state="hidden">
      <pane xSplit="4" ySplit="3" topLeftCell="E130" activePane="bottomRight" state="frozenSplit"/>
      <selection pane="bottomRight" activeCell="E25" sqref="E25"/>
      <pageMargins left="0" right="0" top="0" bottom="0" header="0" footer="0"/>
      <pageSetup orientation="portrait" r:id="rId1"/>
    </customSheetView>
  </customSheetViews>
  <mergeCells count="1">
    <mergeCell ref="A150:H150"/>
  </mergeCells>
  <phoneticPr fontId="23" type="noConversion"/>
  <pageMargins left="0.7" right="0.7" top="0.75" bottom="0.75" header="0.3" footer="0.3"/>
  <pageSetup orientation="portrait"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zoomScale="90" zoomScaleNormal="90" zoomScalePageLayoutView="90" workbookViewId="0">
      <selection sqref="A1:H14"/>
    </sheetView>
  </sheetViews>
  <sheetFormatPr baseColWidth="10" defaultColWidth="10.7109375" defaultRowHeight="15" x14ac:dyDescent="0.25"/>
  <cols>
    <col min="1" max="2" width="17.42578125" customWidth="1"/>
    <col min="3" max="3" width="27" customWidth="1"/>
  </cols>
  <sheetData/>
  <customSheetViews>
    <customSheetView guid="{9AE907E0-FAA6-4A3C-89FF-D31BEF775AB7}" scale="90" topLeftCell="B1">
      <selection activeCell="F24" sqref="F24"/>
      <pageMargins left="0" right="0" top="0" bottom="0" header="0" footer="0"/>
      <pageSetup paperSize="9" orientation="portrait" horizontalDpi="4294967292" verticalDpi="4294967292"/>
    </customSheetView>
    <customSheetView guid="{1D838601-FE95-4671-8BE7-CDD40D526B4C}" scale="90" topLeftCell="B1">
      <selection activeCell="G7" sqref="G7"/>
      <pageMargins left="0" right="0" top="0" bottom="0" header="0" footer="0"/>
      <pageSetup paperSize="9" orientation="portrait" horizontalDpi="4294967292" verticalDpi="4294967292"/>
    </customSheetView>
    <customSheetView guid="{8A42306E-A2C4-5E43-A748-ADBA82D13945}" scale="90" topLeftCell="B1">
      <selection activeCell="G7" sqref="G7"/>
      <pageMargins left="0" right="0" top="0" bottom="0" header="0" footer="0"/>
      <pageSetup paperSize="9" orientation="portrait" horizontalDpi="4294967292" verticalDpi="4294967292"/>
    </customSheetView>
    <customSheetView guid="{670572B5-8C18-4B98-93EF-93050882D3EB}" scale="90" topLeftCell="B9">
      <selection activeCell="D20" sqref="D20"/>
      <pageMargins left="0" right="0" top="0" bottom="0" header="0" footer="0"/>
      <pageSetup paperSize="9" orientation="portrait" horizontalDpi="4294967292" verticalDpi="4294967292"/>
    </customSheetView>
    <customSheetView guid="{EA1517D8-6752-46AF-8F0F-F6A372FEE983}" scale="90" topLeftCell="B1">
      <selection activeCell="G7" sqref="G7"/>
      <pageMargins left="0" right="0" top="0" bottom="0" header="0" footer="0"/>
      <pageSetup paperSize="9" orientation="portrait" horizontalDpi="4294967292" verticalDpi="4294967292"/>
    </customSheetView>
    <customSheetView guid="{D2751841-0443-B548-8262-0CCF9A2822F5}" scale="90" topLeftCell="B1">
      <selection activeCell="F24" sqref="F24"/>
      <pageMargins left="0" right="0" top="0" bottom="0" header="0" footer="0"/>
      <pageSetup paperSize="9" orientation="portrait" horizontalDpi="4294967292" verticalDpi="4294967292"/>
    </customSheetView>
    <customSheetView guid="{41BDEAA6-7A30-594C-9D5B-D98CE870471F}" scale="90" topLeftCell="G2">
      <selection activeCell="L14" sqref="L14"/>
      <pageMargins left="0" right="0" top="0" bottom="0" header="0" footer="0"/>
      <pageSetup paperSize="9" orientation="portrait" horizontalDpi="4294967292" verticalDpi="4294967292"/>
    </customSheetView>
    <customSheetView guid="{307DC0AD-D9B9-438F-91A5-0C74195F75C3}" scale="90" topLeftCell="B1">
      <selection activeCell="F24" sqref="F24"/>
      <pageMargins left="0" right="0" top="0" bottom="0" header="0" footer="0"/>
      <pageSetup paperSize="9" orientation="portrait" horizontalDpi="4294967292" verticalDpi="4294967292"/>
    </customSheetView>
  </customSheetViews>
  <phoneticPr fontId="23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28"/>
  <sheetViews>
    <sheetView workbookViewId="0">
      <selection activeCell="C35" sqref="C35"/>
    </sheetView>
  </sheetViews>
  <sheetFormatPr baseColWidth="10" defaultColWidth="11.42578125" defaultRowHeight="15" x14ac:dyDescent="0.25"/>
  <sheetData>
    <row r="1" spans="1:26" ht="15.75" thickBot="1" x14ac:dyDescent="0.3"/>
    <row r="2" spans="1:26" ht="15.75" thickBot="1" x14ac:dyDescent="0.3">
      <c r="A2" s="144"/>
      <c r="B2" s="145"/>
      <c r="C2" s="145"/>
      <c r="D2" s="145"/>
      <c r="E2" s="145"/>
      <c r="F2" s="145"/>
      <c r="G2" s="145"/>
      <c r="H2" s="145"/>
      <c r="I2" s="146"/>
      <c r="J2" s="145"/>
      <c r="K2" s="145"/>
      <c r="L2" s="145"/>
      <c r="M2" s="145"/>
      <c r="N2" s="145"/>
      <c r="O2" s="145"/>
      <c r="P2" s="147"/>
      <c r="Q2" s="150"/>
      <c r="R2" s="150"/>
      <c r="S2" s="150"/>
      <c r="T2" s="150"/>
      <c r="U2" s="150"/>
      <c r="V2" s="150"/>
      <c r="W2" s="150"/>
      <c r="X2" s="150"/>
      <c r="Y2" s="150"/>
      <c r="Z2" s="150"/>
    </row>
    <row r="3" spans="1:26" x14ac:dyDescent="0.25">
      <c r="A3" s="136"/>
      <c r="B3" s="137"/>
      <c r="C3" s="137"/>
      <c r="D3" s="135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8"/>
      <c r="Q3" s="150"/>
      <c r="R3" s="150"/>
      <c r="S3" s="150"/>
      <c r="T3" s="150"/>
      <c r="U3" s="150"/>
      <c r="V3" s="150"/>
      <c r="W3" s="150"/>
      <c r="X3" s="150"/>
      <c r="Y3" s="150"/>
      <c r="Z3" s="150"/>
    </row>
    <row r="4" spans="1:26" x14ac:dyDescent="0.25">
      <c r="A4" s="136"/>
      <c r="B4" s="137"/>
      <c r="C4" s="137"/>
      <c r="D4" s="135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8"/>
      <c r="Q4" s="150"/>
      <c r="R4" s="150"/>
      <c r="S4" s="150"/>
      <c r="T4" s="150"/>
      <c r="U4" s="150"/>
      <c r="V4" s="150"/>
      <c r="W4" s="150"/>
      <c r="X4" s="150"/>
      <c r="Y4" s="150"/>
      <c r="Z4" s="150"/>
    </row>
    <row r="5" spans="1:26" x14ac:dyDescent="0.25">
      <c r="A5" s="133"/>
      <c r="B5" s="134"/>
      <c r="C5" s="134"/>
      <c r="D5" s="135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9"/>
      <c r="Q5" s="150"/>
      <c r="R5" s="150"/>
      <c r="S5" s="150"/>
      <c r="T5" s="150"/>
      <c r="U5" s="150"/>
      <c r="V5" s="150"/>
      <c r="W5" s="150"/>
      <c r="X5" s="150"/>
      <c r="Y5" s="150"/>
      <c r="Z5" s="150"/>
    </row>
    <row r="6" spans="1:26" x14ac:dyDescent="0.25">
      <c r="A6" s="133"/>
      <c r="B6" s="134"/>
      <c r="C6" s="134"/>
      <c r="D6" s="135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9"/>
      <c r="Q6" s="150"/>
      <c r="R6" s="150"/>
      <c r="S6" s="150"/>
      <c r="T6" s="150"/>
      <c r="U6" s="150"/>
      <c r="V6" s="150"/>
      <c r="W6" s="150"/>
      <c r="X6" s="150"/>
      <c r="Y6" s="150"/>
      <c r="Z6" s="150"/>
    </row>
    <row r="7" spans="1:26" x14ac:dyDescent="0.25">
      <c r="A7" s="133"/>
      <c r="B7" s="134"/>
      <c r="C7" s="134"/>
      <c r="D7" s="135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9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spans="1:26" x14ac:dyDescent="0.25">
      <c r="A8" s="133"/>
      <c r="B8" s="134"/>
      <c r="C8" s="134"/>
      <c r="D8" s="135"/>
      <c r="E8" s="138"/>
      <c r="F8" s="138"/>
      <c r="G8" s="138"/>
      <c r="H8" s="138"/>
      <c r="I8" s="138"/>
      <c r="J8" s="138"/>
      <c r="K8" s="138"/>
      <c r="L8" s="138"/>
      <c r="M8" s="138"/>
      <c r="N8" s="138"/>
      <c r="O8" s="138"/>
      <c r="P8" s="139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spans="1:26" x14ac:dyDescent="0.25">
      <c r="A9" s="133"/>
      <c r="B9" s="134"/>
      <c r="C9" s="134"/>
      <c r="D9" s="135"/>
      <c r="E9" s="138"/>
      <c r="F9" s="138"/>
      <c r="G9" s="138"/>
      <c r="H9" s="138"/>
      <c r="I9" s="138"/>
      <c r="J9" s="138"/>
      <c r="K9" s="138"/>
      <c r="L9" s="138"/>
      <c r="M9" s="138"/>
      <c r="N9" s="138"/>
      <c r="O9" s="138"/>
      <c r="P9" s="139"/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spans="1:26" x14ac:dyDescent="0.25">
      <c r="A10" s="133"/>
      <c r="B10" s="134"/>
      <c r="C10" s="134"/>
      <c r="D10" s="135"/>
      <c r="E10" s="138"/>
      <c r="F10" s="138"/>
      <c r="G10" s="138"/>
      <c r="H10" s="138"/>
      <c r="I10" s="138"/>
      <c r="J10" s="138"/>
      <c r="K10" s="138"/>
      <c r="L10" s="138"/>
      <c r="M10" s="138"/>
      <c r="N10" s="138"/>
      <c r="O10" s="138"/>
      <c r="P10" s="139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spans="1:26" x14ac:dyDescent="0.25">
      <c r="A11" s="133"/>
      <c r="B11" s="134"/>
      <c r="C11" s="140"/>
      <c r="D11" s="135"/>
      <c r="E11" s="149"/>
      <c r="F11" s="138"/>
      <c r="G11" s="138"/>
      <c r="H11" s="138"/>
      <c r="I11" s="138"/>
      <c r="J11" s="138"/>
      <c r="K11" s="138"/>
      <c r="L11" s="138"/>
      <c r="M11" s="138"/>
      <c r="N11" s="138"/>
      <c r="O11" s="138"/>
      <c r="P11" s="139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spans="1:26" x14ac:dyDescent="0.25">
      <c r="A12" s="133"/>
      <c r="B12" s="134"/>
      <c r="C12" s="134"/>
      <c r="D12" s="142"/>
      <c r="E12" s="138"/>
      <c r="F12" s="138"/>
      <c r="G12" s="138"/>
      <c r="H12" s="138"/>
      <c r="I12" s="138"/>
      <c r="J12" s="138"/>
      <c r="K12" s="138"/>
      <c r="L12" s="138"/>
      <c r="M12" s="138"/>
      <c r="N12" s="138"/>
      <c r="O12" s="138"/>
      <c r="P12" s="139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spans="1:26" x14ac:dyDescent="0.25">
      <c r="A13" s="133"/>
      <c r="B13" s="134"/>
      <c r="C13" s="134"/>
      <c r="D13" s="143"/>
      <c r="E13" s="138"/>
      <c r="F13" s="138"/>
      <c r="G13" s="138"/>
      <c r="H13" s="138"/>
      <c r="I13" s="138"/>
      <c r="J13" s="138"/>
      <c r="K13" s="138"/>
      <c r="L13" s="138"/>
      <c r="M13" s="138"/>
      <c r="N13" s="138"/>
      <c r="O13" s="138"/>
      <c r="P13" s="139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 spans="1:26" x14ac:dyDescent="0.25">
      <c r="A14" s="133"/>
      <c r="B14" s="134"/>
      <c r="C14" s="134"/>
      <c r="D14" s="143"/>
      <c r="E14" s="138"/>
      <c r="F14" s="138"/>
      <c r="G14" s="138"/>
      <c r="H14" s="138"/>
      <c r="I14" s="138"/>
      <c r="J14" s="138"/>
      <c r="K14" s="138"/>
      <c r="L14" s="138"/>
      <c r="M14" s="138"/>
      <c r="N14" s="138"/>
      <c r="O14" s="138"/>
      <c r="P14" s="139"/>
      <c r="Q14" s="150"/>
      <c r="R14" s="150"/>
      <c r="S14" s="150"/>
      <c r="T14" s="150"/>
      <c r="U14" s="150"/>
      <c r="V14" s="150"/>
      <c r="W14" s="150"/>
      <c r="X14" s="150"/>
      <c r="Y14" s="150"/>
      <c r="Z14" s="150"/>
    </row>
    <row r="15" spans="1:26" x14ac:dyDescent="0.25">
      <c r="A15" s="133"/>
      <c r="B15" s="134"/>
      <c r="C15" s="134"/>
      <c r="D15" s="143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9"/>
      <c r="Q15" s="150"/>
      <c r="R15" s="150"/>
      <c r="S15" s="150"/>
      <c r="T15" s="150"/>
      <c r="U15" s="150"/>
      <c r="V15" s="150"/>
      <c r="W15" s="150"/>
      <c r="X15" s="150"/>
      <c r="Y15" s="150"/>
      <c r="Z15" s="150"/>
    </row>
    <row r="16" spans="1:26" x14ac:dyDescent="0.25">
      <c r="A16" s="133"/>
      <c r="B16" s="134"/>
      <c r="C16" s="134"/>
      <c r="D16" s="143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8"/>
      <c r="P16" s="139"/>
      <c r="Q16" s="150"/>
      <c r="R16" s="150"/>
      <c r="S16" s="150"/>
      <c r="T16" s="150"/>
      <c r="U16" s="150"/>
      <c r="V16" s="150"/>
      <c r="W16" s="150"/>
      <c r="X16" s="150"/>
      <c r="Y16" s="150"/>
      <c r="Z16" s="150"/>
    </row>
    <row r="17" spans="1:26" x14ac:dyDescent="0.25">
      <c r="A17" s="133"/>
      <c r="B17" s="134"/>
      <c r="C17" s="134"/>
      <c r="D17" s="143"/>
      <c r="E17" s="138"/>
      <c r="F17" s="138"/>
      <c r="G17" s="138"/>
      <c r="H17" s="138"/>
      <c r="I17" s="138"/>
      <c r="J17" s="138"/>
      <c r="K17" s="138"/>
      <c r="L17" s="138"/>
      <c r="M17" s="138"/>
      <c r="N17" s="138"/>
      <c r="O17" s="138"/>
      <c r="P17" s="139"/>
      <c r="Q17" s="150"/>
      <c r="R17" s="150"/>
      <c r="S17" s="150"/>
      <c r="T17" s="150"/>
      <c r="U17" s="150"/>
      <c r="V17" s="150"/>
      <c r="W17" s="150"/>
      <c r="X17" s="150"/>
      <c r="Y17" s="150"/>
      <c r="Z17" s="150"/>
    </row>
    <row r="18" spans="1:26" x14ac:dyDescent="0.25">
      <c r="A18" s="133"/>
      <c r="B18" s="134"/>
      <c r="C18" s="134"/>
      <c r="D18" s="143"/>
      <c r="E18" s="138"/>
      <c r="F18" s="138"/>
      <c r="G18" s="138"/>
      <c r="H18" s="138"/>
      <c r="I18" s="138"/>
      <c r="J18" s="138"/>
      <c r="K18" s="138"/>
      <c r="L18" s="138"/>
      <c r="M18" s="138"/>
      <c r="N18" s="138"/>
      <c r="O18" s="138"/>
      <c r="P18" s="139"/>
      <c r="Q18" s="150"/>
      <c r="R18" s="150"/>
      <c r="S18" s="150"/>
      <c r="T18" s="150"/>
      <c r="U18" s="150"/>
      <c r="V18" s="150"/>
      <c r="W18" s="150"/>
      <c r="X18" s="150"/>
      <c r="Y18" s="150"/>
      <c r="Z18" s="150"/>
    </row>
    <row r="19" spans="1:26" x14ac:dyDescent="0.25">
      <c r="A19" s="150"/>
      <c r="B19" s="150"/>
      <c r="C19" s="150"/>
      <c r="D19" s="150"/>
      <c r="E19" s="150"/>
      <c r="F19" s="150"/>
      <c r="G19" s="150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0"/>
      <c r="S19" s="150"/>
      <c r="T19" s="150"/>
      <c r="U19" s="150"/>
      <c r="V19" s="150"/>
      <c r="W19" s="150"/>
      <c r="X19" s="150"/>
      <c r="Y19" s="150"/>
      <c r="Z19" s="150"/>
    </row>
    <row r="20" spans="1:26" x14ac:dyDescent="0.25">
      <c r="A20" s="150"/>
      <c r="B20" s="150"/>
      <c r="C20" s="150"/>
      <c r="D20" s="150"/>
      <c r="E20" s="150"/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</row>
    <row r="21" spans="1:26" x14ac:dyDescent="0.25">
      <c r="A21" s="150"/>
      <c r="B21" s="150"/>
      <c r="C21" s="150"/>
      <c r="D21" s="150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0"/>
      <c r="V21" s="150"/>
      <c r="W21" s="150"/>
      <c r="X21" s="150"/>
      <c r="Y21" s="150"/>
      <c r="Z21" s="150"/>
    </row>
    <row r="22" spans="1:26" x14ac:dyDescent="0.25">
      <c r="A22" s="150"/>
      <c r="B22" s="150"/>
      <c r="C22" s="150"/>
      <c r="D22" s="150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0"/>
      <c r="V22" s="150"/>
      <c r="W22" s="150"/>
      <c r="X22" s="150"/>
      <c r="Y22" s="150"/>
      <c r="Z22" s="150"/>
    </row>
    <row r="23" spans="1:26" x14ac:dyDescent="0.25">
      <c r="A23" s="150"/>
      <c r="B23" s="150"/>
      <c r="C23" s="150"/>
      <c r="D23" s="150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0"/>
      <c r="V23" s="150"/>
      <c r="W23" s="150"/>
      <c r="X23" s="150"/>
      <c r="Y23" s="150"/>
      <c r="Z23" s="150"/>
    </row>
    <row r="24" spans="1:26" x14ac:dyDescent="0.25">
      <c r="A24" s="150"/>
      <c r="B24" s="150"/>
      <c r="C24" s="150"/>
      <c r="D24" s="150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0"/>
      <c r="V24" s="150"/>
      <c r="W24" s="150"/>
      <c r="X24" s="150"/>
      <c r="Y24" s="150"/>
      <c r="Z24" s="150"/>
    </row>
    <row r="25" spans="1:26" x14ac:dyDescent="0.25">
      <c r="A25" s="150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0"/>
      <c r="V25" s="150"/>
      <c r="W25" s="150"/>
      <c r="X25" s="150"/>
      <c r="Y25" s="150"/>
      <c r="Z25" s="150"/>
    </row>
    <row r="26" spans="1:26" x14ac:dyDescent="0.25">
      <c r="A26" s="150"/>
      <c r="B26" s="150"/>
      <c r="C26" s="150"/>
      <c r="D26" s="150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0"/>
      <c r="V26" s="150"/>
      <c r="W26" s="150"/>
      <c r="X26" s="150"/>
      <c r="Y26" s="150"/>
      <c r="Z26" s="150"/>
    </row>
    <row r="27" spans="1:26" x14ac:dyDescent="0.25">
      <c r="A27" s="150"/>
      <c r="B27" s="150"/>
      <c r="C27" s="150"/>
      <c r="D27" s="150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0"/>
      <c r="V27" s="150"/>
      <c r="W27" s="150"/>
      <c r="X27" s="150"/>
      <c r="Y27" s="150"/>
      <c r="Z27" s="150"/>
    </row>
    <row r="28" spans="1:26" x14ac:dyDescent="0.25">
      <c r="A28" s="150"/>
      <c r="B28" s="150"/>
      <c r="C28" s="150"/>
      <c r="D28" s="150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0"/>
      <c r="V28" s="150"/>
      <c r="W28" s="150"/>
      <c r="X28" s="150"/>
      <c r="Y28" s="150"/>
      <c r="Z28" s="150"/>
    </row>
  </sheetData>
  <customSheetViews>
    <customSheetView guid="{D2751841-0443-B548-8262-0CCF9A2822F5}" state="hidden">
      <selection activeCell="C35" sqref="C35"/>
      <pageMargins left="0" right="0" top="0" bottom="0" header="0" footer="0"/>
      <pageSetup paperSize="9" orientation="portrait" horizontalDpi="4294967292" verticalDpi="4294967292"/>
    </customSheetView>
    <customSheetView guid="{41BDEAA6-7A30-594C-9D5B-D98CE870471F}" state="hidden">
      <selection activeCell="C35" sqref="C35"/>
      <pageMargins left="0" right="0" top="0" bottom="0" header="0" footer="0"/>
      <pageSetup paperSize="9" orientation="portrait" horizontalDpi="4294967292" verticalDpi="4294967292"/>
    </customSheetView>
    <customSheetView guid="{307DC0AD-D9B9-438F-91A5-0C74195F75C3}" state="hidden">
      <selection activeCell="C35" sqref="C35"/>
      <pageMargins left="0" right="0" top="0" bottom="0" header="0" footer="0"/>
      <pageSetup paperSize="9" orientation="portrait" horizontalDpi="4294967292" verticalDpi="4294967292"/>
    </customSheetView>
  </customSheetView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3150C-B239-4BB8-9129-6C99CDF8A328}">
  <dimension ref="A1"/>
  <sheetViews>
    <sheetView zoomScale="90" zoomScaleNormal="90" zoomScalePageLayoutView="90" workbookViewId="0">
      <selection sqref="A1:A1048576"/>
    </sheetView>
  </sheetViews>
  <sheetFormatPr baseColWidth="10" defaultColWidth="10.7109375" defaultRowHeight="15" x14ac:dyDescent="0.25"/>
  <cols>
    <col min="1" max="1" width="17.42578125" customWidth="1"/>
    <col min="2" max="2" width="27" customWidth="1"/>
  </cols>
  <sheetData/>
  <phoneticPr fontId="23" type="noConversion"/>
  <pageMargins left="0.7" right="0.7" top="0.75" bottom="0.75" header="0.3" footer="0.3"/>
  <pageSetup paperSize="9" orientation="portrait" horizontalDpi="4294967292" verticalDpi="429496729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bbebd3a-a42f-4922-90d3-3f3e213e04af" xsi:nil="true"/>
    <lcf76f155ced4ddcb4097134ff3c332f xmlns="9d74d3a2-3415-4258-ab39-1dad0f070e2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41A96FACEA7F445B14052892F9DE45A" ma:contentTypeVersion="10" ma:contentTypeDescription="Crear nuevo documento." ma:contentTypeScope="" ma:versionID="68d531f9242d53b6a1b2abd569385211">
  <xsd:schema xmlns:xsd="http://www.w3.org/2001/XMLSchema" xmlns:xs="http://www.w3.org/2001/XMLSchema" xmlns:p="http://schemas.microsoft.com/office/2006/metadata/properties" xmlns:ns2="9d74d3a2-3415-4258-ab39-1dad0f070e2f" xmlns:ns3="9bbebd3a-a42f-4922-90d3-3f3e213e04af" targetNamespace="http://schemas.microsoft.com/office/2006/metadata/properties" ma:root="true" ma:fieldsID="a8381f55ee03264ae210881c128e7017" ns2:_="" ns3:_="">
    <xsd:import namespace="9d74d3a2-3415-4258-ab39-1dad0f070e2f"/>
    <xsd:import namespace="9bbebd3a-a42f-4922-90d3-3f3e213e04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74d3a2-3415-4258-ab39-1dad0f070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86f0a7d9-8e42-4098-baf5-1a5b8afc605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ebd3a-a42f-4922-90d3-3f3e213e04a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f99be61-1c72-4137-bcb5-2b0e61a6561a}" ma:internalName="TaxCatchAll" ma:showField="CatchAllData" ma:web="9bbebd3a-a42f-4922-90d3-3f3e213e04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AAC9E7-5E68-48C6-A9A0-A083AC121EE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191BB9-EC8F-436E-B7D4-E4790EE3D304}">
  <ds:schemaRefs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purl.org/dc/elements/1.1/"/>
    <ds:schemaRef ds:uri="50c9b839-8b53-4ddb-9b24-b96221f2bda6"/>
    <ds:schemaRef ds:uri="731cf87d-8010-4459-b61d-6963979623ec"/>
    <ds:schemaRef ds:uri="66eb2d6e-5ee4-414c-af14-1b189e0980e2"/>
    <ds:schemaRef ds:uri="9bbebd3a-a42f-4922-90d3-3f3e213e04af"/>
    <ds:schemaRef ds:uri="9d74d3a2-3415-4258-ab39-1dad0f070e2f"/>
  </ds:schemaRefs>
</ds:datastoreItem>
</file>

<file path=customXml/itemProps3.xml><?xml version="1.0" encoding="utf-8"?>
<ds:datastoreItem xmlns:ds="http://schemas.openxmlformats.org/officeDocument/2006/customXml" ds:itemID="{A293E4A3-2BC5-4A5C-A8A8-53A002CCF21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74d3a2-3415-4258-ab39-1dad0f070e2f"/>
    <ds:schemaRef ds:uri="9bbebd3a-a42f-4922-90d3-3f3e213e04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2</vt:i4>
      </vt:variant>
    </vt:vector>
  </HeadingPairs>
  <TitlesOfParts>
    <vt:vector size="9" baseType="lpstr">
      <vt:lpstr>Participantes</vt:lpstr>
      <vt:lpstr>BUDGET UNDP format </vt:lpstr>
      <vt:lpstr>Reference DSA Da Nang</vt:lpstr>
      <vt:lpstr>Reference Flight tracking</vt:lpstr>
      <vt:lpstr>Hoja2</vt:lpstr>
      <vt:lpstr>Hoja1</vt:lpstr>
      <vt:lpstr>Hoja3</vt:lpstr>
      <vt:lpstr>Participantes!Área_de_impresión</vt:lpstr>
      <vt:lpstr>'Reference Flight tracking'!Títulos_a_imprimir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Marsel Kuzyakov</dc:creator>
  <cp:keywords/>
  <dc:description/>
  <cp:lastModifiedBy>Fondo Verde</cp:lastModifiedBy>
  <cp:revision/>
  <cp:lastPrinted>2023-05-03T18:51:06Z</cp:lastPrinted>
  <dcterms:created xsi:type="dcterms:W3CDTF">2018-02-12T09:16:28Z</dcterms:created>
  <dcterms:modified xsi:type="dcterms:W3CDTF">2023-05-04T18:00:04Z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0x010100241A96FACEA7F445B14052892F9DE45A</vt:lpwstr>
  </property>
  <property fmtid="{D5CDD505-2E9C-101B-9397-08002B2CF9AE}" pid="3" name="Order">
    <vt:r8>28261700</vt:r8>
  </property>
  <property fmtid="{D5CDD505-2E9C-101B-9397-08002B2CF9AE}" pid="4" name="MediaServiceImageTags">
    <vt:lpwstr/>
  </property>
</Properties>
</file>