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I:\CndInfraestructura\Proyecto ANEP\LLAMADOS\LLAMADOS 2023 (emergencia)\Llamado 11.2023\02. Comunicados y enmiendas\"/>
    </mc:Choice>
  </mc:AlternateContent>
  <xr:revisionPtr revIDLastSave="0" documentId="13_ncr:1_{54FDC0CF-DDD8-40FB-B461-F35AC54360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cuela N° 19" sheetId="1" r:id="rId1"/>
  </sheets>
  <externalReferences>
    <externalReference r:id="rId2"/>
  </externalReferences>
  <definedNames>
    <definedName name="_Order1">0</definedName>
    <definedName name="_Order2">255</definedName>
    <definedName name="_Regression_Int">1</definedName>
    <definedName name="Acreedores">{"venmdeomn",#N/A,FALSE,"VENCIDOS";"venmdeome",#N/A,FALSE,"VENCIDOS";"vensantmn",#N/A,FALSE,"VENCIDOS";"vensantme",#N/A,FALSE,"VENCIDOS";"vencobmn",#N/A,FALSE,"VENCIDOS";"vencobme",#N/A,FALSE,"VENCIDOS";"venbroume",#N/A,FALSE,"VENCIDOS"}</definedName>
    <definedName name="BFDSGF">#REF!</definedName>
    <definedName name="cauntifiRiesgo">[1]matrizDeRiesgo!$E$24:$E$28</definedName>
    <definedName name="CBWorkbookPriority">-1414184699</definedName>
    <definedName name="cliente">[1]basicos!$B$1</definedName>
    <definedName name="ClienteToma">[1]Hoja2!$D$12:$D$13</definedName>
    <definedName name="codSubfamiliaSubco">[1]Hoja2!$A$219:$A$307</definedName>
    <definedName name="cp_Cua">[1]Insumos!$C$1626:$C$1641</definedName>
    <definedName name="cp_Encof">[1]Insumos!$C$1642:$C$1673</definedName>
    <definedName name="cp_EyM">[1]Insumos!$C$1674:$C$1689</definedName>
    <definedName name="cp_Mat">[1]Insumos!$C$1690:$C$1699</definedName>
    <definedName name="cp_MO">[1]Insumos!$C$1700:$C$1728</definedName>
    <definedName name="cp_Obra">[1]Insumos!$C$1729:$C$1851</definedName>
    <definedName name="cp_TAlb">[1]Insumos!$C$1852:$C$2009</definedName>
    <definedName name="cp_TInfra">[1]Insumos!$C$2010:$C$2108</definedName>
    <definedName name="cp_V">[1]Insumos!$C$2109:$C$2113</definedName>
    <definedName name="dd">{"vigentes",#N/A,FALSE,"VIGENTES"}</definedName>
    <definedName name="diasxmes">[1]basicos!$B$5</definedName>
    <definedName name="dol">[1]basicos!$C$8</definedName>
    <definedName name="DSA">#REF!</definedName>
    <definedName name="eu">[1]basicos!$C$9</definedName>
    <definedName name="familias">[1]Base!$G$2:$G$170</definedName>
    <definedName name="familiasViejas">[1]Hoja2!$B$3:$B$41</definedName>
    <definedName name="fases">INDIRECT([1]fases!$B$3)</definedName>
    <definedName name="fasesCI">[1]fasesCI!$A$6:$A$15</definedName>
    <definedName name="Fi_12">[1]apuntes!$B$198</definedName>
    <definedName name="Fi_6">[1]apuntes!$B$195</definedName>
    <definedName name="GruposRubros">[1]grupos!$A$6:$A$26</definedName>
    <definedName name="horasxdia">[1]basicos!$B$6</definedName>
    <definedName name="horasxmes">[1]basicos!$B$4</definedName>
    <definedName name="horm">[1]Insumos!$C$942:$C$975</definedName>
    <definedName name="IMPREVISTOS">[1]basicos!$B$16</definedName>
    <definedName name="insumos">INDIRECT([1]Insumos!$K$1)</definedName>
    <definedName name="IVA">[1]basicos!$B$17</definedName>
    <definedName name="jornal">[1]Insumos!$H$1708</definedName>
    <definedName name="KgxmIPN16">[1]apuntes!$D$211</definedName>
    <definedName name="KgxmUPN12">[1]apuntes!$B$210</definedName>
    <definedName name="LLSS_MI">[1]basicos!$B$18</definedName>
    <definedName name="mimp">[1]MdeO!$AR$35</definedName>
    <definedName name="mimpPerGG">[1]MdeO!$AR$36</definedName>
    <definedName name="MIventa">[1]rubrado!$V$944</definedName>
    <definedName name="mone1">[1]Hoja2!$F$9</definedName>
    <definedName name="mone2">[1]Hoja2!$F$10</definedName>
    <definedName name="mone3">[1]Hoja2!$F$11</definedName>
    <definedName name="moneda1">[1]basicos!$B$7</definedName>
    <definedName name="moneda2">[1]basicos!$B$8</definedName>
    <definedName name="moneda3">[1]basicos!$B$9</definedName>
    <definedName name="monedas">[1]basicos!$B$7:$B$9</definedName>
    <definedName name="nombreProy">[1]basicos!$B$2</definedName>
    <definedName name="PesoUy">[1]basicos!$C$7</definedName>
    <definedName name="PlazoEfecObra">[1]basicos!$B$13</definedName>
    <definedName name="plazoObra">[1]basicos!$B$12</definedName>
    <definedName name="probRiesgo">[1]matrizDeRiesgo!$B$24:$B$29</definedName>
    <definedName name="SS">#REF!</definedName>
    <definedName name="tipoABC">[1]Hoja2!$F$3:$F$5</definedName>
    <definedName name="TiposFasesObra">[1]Hoja2!$E$120:$E$124</definedName>
    <definedName name="unidadesCPmo">[1]Hoja2!$A$9:$A$13</definedName>
    <definedName name="unidadesMaqEqui">[1]Hoja2!$D$3:$D$7</definedName>
    <definedName name="unidadesMO">[1]Hoja2!$A$3:$A$5</definedName>
    <definedName name="venta">[1]rubrado!$X$944</definedName>
    <definedName name="ventaM1">[1]rubrado!$R$944</definedName>
    <definedName name="ventaM2">[1]rubrado!$S$944</definedName>
    <definedName name="ventaM3">[1]rubrado!$T$944</definedName>
    <definedName name="wrn.mayo2002.">{"pag052002",#N/A,FALSE,"mayo2002";"det052002",#N/A,FALSE,"mayo2002"}</definedName>
    <definedName name="wrn.oct.">{"fletpagooct2000",#N/A,FALSE,"octubre00"}</definedName>
    <definedName name="Z_62EDEBE4_AA67_11D4_9555_00504E03A305_.wvu.PrintTitles" localSheetId="0">#REF!</definedName>
    <definedName name="Z_62EDEBE4_AA67_11D4_9555_00504E03A305_.wvu.PrintTitles">#REF!</definedName>
    <definedName name="Z_89EAB5A2_0876_11D3_954D_00504E03A305_.wvu.PrintArea" localSheetId="0">#REF!</definedName>
    <definedName name="Z_89EAB5A2_0876_11D3_954D_00504E03A305_.wvu.PrintArea">#REF!</definedName>
    <definedName name="Z_E13E1238_4110_11D3_AB3D_0080ADB99CCD_.wvu.Cols" localSheetId="0">#REF!</definedName>
    <definedName name="Z_E13E1238_4110_11D3_AB3D_0080ADB99CCD_.wvu.Cols">#REF!</definedName>
    <definedName name="Z_E13E1239_4110_11D3_AB3D_0080ADB99CCD_.wvu.Cols" localSheetId="0">#REF!</definedName>
    <definedName name="Z_E13E1239_4110_11D3_AB3D_0080ADB99CCD_.wvu.Cols">#REF!</definedName>
    <definedName name="Z_E13E123A_4110_11D3_AB3D_0080ADB99CCD_.wvu.Cols" localSheetId="0">#REF!</definedName>
    <definedName name="Z_E13E123A_4110_11D3_AB3D_0080ADB99CCD_.wvu.Cols">#REF!</definedName>
    <definedName name="Z_E13E123B_4110_11D3_AB3D_0080ADB99CCD_.wvu.Cols" localSheetId="0">#REF!</definedName>
    <definedName name="Z_E13E123B_4110_11D3_AB3D_0080ADB99CCD_.wvu.Cols">#REF!</definedName>
    <definedName name="Z_E13E123C_4110_11D3_AB3D_0080ADB99CCD_.wvu.Cols" localSheetId="0">#REF!</definedName>
    <definedName name="Z_E13E123C_4110_11D3_AB3D_0080ADB99CCD_.wvu.Cols">#REF!</definedName>
    <definedName name="Z_E13E123D_4110_11D3_AB3D_0080ADB99CCD_.wvu.Cols" localSheetId="0">#REF!</definedName>
    <definedName name="Z_E13E123D_4110_11D3_AB3D_0080ADB99CCD_.wvu.Cols">#REF!</definedName>
    <definedName name="Z_E13E123E_4110_11D3_AB3D_0080ADB99CCD_.wvu.Cols" localSheetId="0">#REF!</definedName>
    <definedName name="Z_E13E123E_4110_11D3_AB3D_0080ADB99CCD_.wvu.Cols">#REF!</definedName>
    <definedName name="Z_E13E123F_4110_11D3_AB3D_0080ADB99CCD_.wvu.Cols" localSheetId="0">#REF!</definedName>
    <definedName name="Z_E13E123F_4110_11D3_AB3D_0080ADB99CCD_.wvu.Cols">#REF!</definedName>
    <definedName name="Z_E13E1240_4110_11D3_AB3D_0080ADB99CCD_.wvu.Cols" localSheetId="0">#REF!</definedName>
    <definedName name="Z_E13E1240_4110_11D3_AB3D_0080ADB99CCD_.wvu.Cols">#REF!</definedName>
    <definedName name="Z_E13E1241_4110_11D3_AB3D_0080ADB99CCD_.wvu.Cols" localSheetId="0">#REF!</definedName>
    <definedName name="Z_E13E1241_4110_11D3_AB3D_0080ADB99CCD_.wvu.Cols">#REF!</definedName>
    <definedName name="Z_E13E1242_4110_11D3_AB3D_0080ADB99CCD_.wvu.Cols" localSheetId="0">#REF!</definedName>
    <definedName name="Z_E13E1242_4110_11D3_AB3D_0080ADB99CCD_.wvu.Col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UzHRbgW6hygyxdZ1RDUrM2bVnGTxRiJfv8ex/FxEg4="/>
    </ext>
  </extLst>
</workbook>
</file>

<file path=xl/calcChain.xml><?xml version="1.0" encoding="utf-8"?>
<calcChain xmlns="http://schemas.openxmlformats.org/spreadsheetml/2006/main">
  <c r="G550" i="1" l="1"/>
  <c r="G549" i="1"/>
  <c r="G548" i="1"/>
  <c r="G547" i="1"/>
  <c r="G546" i="1"/>
  <c r="G545" i="1"/>
  <c r="G544" i="1"/>
  <c r="G543" i="1"/>
  <c r="G542" i="1"/>
  <c r="G541" i="1"/>
  <c r="G540" i="1"/>
  <c r="G539" i="1"/>
  <c r="K535" i="1" s="1"/>
  <c r="G538" i="1"/>
  <c r="G537" i="1"/>
  <c r="G536" i="1"/>
  <c r="G534" i="1"/>
  <c r="G533" i="1"/>
  <c r="G532" i="1"/>
  <c r="G531" i="1"/>
  <c r="G530" i="1"/>
  <c r="G529" i="1"/>
  <c r="G528" i="1"/>
  <c r="G526" i="1"/>
  <c r="G525" i="1" s="1"/>
  <c r="G524" i="1"/>
  <c r="G523" i="1"/>
  <c r="G522" i="1"/>
  <c r="G521" i="1"/>
  <c r="G520" i="1"/>
  <c r="G519" i="1"/>
  <c r="G517" i="1"/>
  <c r="G516" i="1"/>
  <c r="G514" i="1"/>
  <c r="G513" i="1"/>
  <c r="G512" i="1"/>
  <c r="G510" i="1"/>
  <c r="G509" i="1"/>
  <c r="G508" i="1"/>
  <c r="G507" i="1"/>
  <c r="G504" i="1"/>
  <c r="G503" i="1"/>
  <c r="G502" i="1"/>
  <c r="G500" i="1"/>
  <c r="G499" i="1"/>
  <c r="G498" i="1"/>
  <c r="G497" i="1"/>
  <c r="G496" i="1"/>
  <c r="G495" i="1"/>
  <c r="G494" i="1"/>
  <c r="G493" i="1"/>
  <c r="G492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K468" i="1" s="1"/>
  <c r="G469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0" i="1"/>
  <c r="G449" i="1"/>
  <c r="G448" i="1"/>
  <c r="G446" i="1"/>
  <c r="G445" i="1"/>
  <c r="G444" i="1" s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6" i="1"/>
  <c r="G425" i="1"/>
  <c r="G424" i="1"/>
  <c r="G423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399" i="1"/>
  <c r="G397" i="1"/>
  <c r="G396" i="1"/>
  <c r="G395" i="1"/>
  <c r="G394" i="1"/>
  <c r="G393" i="1"/>
  <c r="G391" i="1"/>
  <c r="G390" i="1"/>
  <c r="G389" i="1"/>
  <c r="G388" i="1"/>
  <c r="G387" i="1"/>
  <c r="G386" i="1"/>
  <c r="G385" i="1"/>
  <c r="G384" i="1"/>
  <c r="G383" i="1"/>
  <c r="G381" i="1"/>
  <c r="G380" i="1"/>
  <c r="G379" i="1"/>
  <c r="G378" i="1"/>
  <c r="G377" i="1"/>
  <c r="G376" i="1"/>
  <c r="G375" i="1"/>
  <c r="G374" i="1"/>
  <c r="G372" i="1"/>
  <c r="G371" i="1"/>
  <c r="G370" i="1"/>
  <c r="G369" i="1"/>
  <c r="G368" i="1"/>
  <c r="G367" i="1"/>
  <c r="G366" i="1"/>
  <c r="G361" i="1" s="1"/>
  <c r="G365" i="1"/>
  <c r="G364" i="1"/>
  <c r="G363" i="1"/>
  <c r="G362" i="1"/>
  <c r="G358" i="1"/>
  <c r="G357" i="1"/>
  <c r="G356" i="1"/>
  <c r="G354" i="1"/>
  <c r="G353" i="1"/>
  <c r="G352" i="1"/>
  <c r="K349" i="1" s="1"/>
  <c r="G351" i="1"/>
  <c r="G350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4" i="1"/>
  <c r="G333" i="1"/>
  <c r="G332" i="1"/>
  <c r="G331" i="1"/>
  <c r="G330" i="1"/>
  <c r="G329" i="1"/>
  <c r="G328" i="1"/>
  <c r="G326" i="1"/>
  <c r="G323" i="1"/>
  <c r="G322" i="1"/>
  <c r="G321" i="1"/>
  <c r="G320" i="1"/>
  <c r="G319" i="1"/>
  <c r="G318" i="1"/>
  <c r="G317" i="1"/>
  <c r="G316" i="1"/>
  <c r="G315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 s="1"/>
  <c r="G299" i="1"/>
  <c r="G298" i="1"/>
  <c r="G297" i="1"/>
  <c r="G296" i="1"/>
  <c r="G295" i="1"/>
  <c r="G294" i="1"/>
  <c r="G292" i="1"/>
  <c r="G291" i="1"/>
  <c r="G290" i="1"/>
  <c r="G289" i="1"/>
  <c r="G288" i="1"/>
  <c r="G287" i="1"/>
  <c r="G286" i="1"/>
  <c r="G285" i="1"/>
  <c r="G284" i="1"/>
  <c r="G283" i="1" s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0" i="1" s="1"/>
  <c r="G248" i="1"/>
  <c r="G247" i="1"/>
  <c r="G246" i="1"/>
  <c r="G245" i="1"/>
  <c r="G244" i="1"/>
  <c r="G243" i="1"/>
  <c r="G242" i="1"/>
  <c r="G241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 s="1"/>
  <c r="G222" i="1"/>
  <c r="G221" i="1"/>
  <c r="G220" i="1"/>
  <c r="G219" i="1"/>
  <c r="G218" i="1"/>
  <c r="G217" i="1"/>
  <c r="G216" i="1"/>
  <c r="G215" i="1"/>
  <c r="G214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8" i="1" s="1"/>
  <c r="G199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5" i="1"/>
  <c r="G174" i="1"/>
  <c r="G173" i="1"/>
  <c r="G171" i="1"/>
  <c r="G170" i="1"/>
  <c r="G169" i="1"/>
  <c r="G168" i="1"/>
  <c r="G167" i="1"/>
  <c r="G166" i="1"/>
  <c r="G163" i="1"/>
  <c r="G162" i="1"/>
  <c r="G161" i="1"/>
  <c r="G160" i="1"/>
  <c r="G158" i="1"/>
  <c r="G157" i="1"/>
  <c r="G156" i="1"/>
  <c r="G155" i="1"/>
  <c r="G154" i="1"/>
  <c r="G152" i="1"/>
  <c r="G151" i="1"/>
  <c r="G150" i="1"/>
  <c r="G149" i="1"/>
  <c r="G148" i="1"/>
  <c r="G147" i="1"/>
  <c r="G146" i="1"/>
  <c r="G145" i="1"/>
  <c r="G144" i="1"/>
  <c r="G142" i="1"/>
  <c r="G141" i="1"/>
  <c r="G140" i="1"/>
  <c r="G139" i="1"/>
  <c r="G138" i="1"/>
  <c r="G137" i="1" s="1"/>
  <c r="G136" i="1"/>
  <c r="G135" i="1"/>
  <c r="G133" i="1"/>
  <c r="G132" i="1"/>
  <c r="G131" i="1"/>
  <c r="G128" i="1"/>
  <c r="G127" i="1"/>
  <c r="G126" i="1"/>
  <c r="G124" i="1"/>
  <c r="G123" i="1"/>
  <c r="G122" i="1"/>
  <c r="G121" i="1"/>
  <c r="G120" i="1"/>
  <c r="G119" i="1"/>
  <c r="G117" i="1"/>
  <c r="G116" i="1"/>
  <c r="G115" i="1"/>
  <c r="G114" i="1"/>
  <c r="G113" i="1"/>
  <c r="G112" i="1"/>
  <c r="G110" i="1"/>
  <c r="G109" i="1"/>
  <c r="G107" i="1"/>
  <c r="G106" i="1"/>
  <c r="G105" i="1"/>
  <c r="G104" i="1"/>
  <c r="G103" i="1"/>
  <c r="G102" i="1"/>
  <c r="G100" i="1"/>
  <c r="G99" i="1"/>
  <c r="G98" i="1"/>
  <c r="G97" i="1"/>
  <c r="G96" i="1"/>
  <c r="G95" i="1" s="1"/>
  <c r="G93" i="1"/>
  <c r="G91" i="1"/>
  <c r="G90" i="1"/>
  <c r="G89" i="1"/>
  <c r="G86" i="1"/>
  <c r="G85" i="1"/>
  <c r="G84" i="1"/>
  <c r="G83" i="1"/>
  <c r="G82" i="1"/>
  <c r="G81" i="1"/>
  <c r="G80" i="1"/>
  <c r="G79" i="1"/>
  <c r="G78" i="1"/>
  <c r="G56" i="1" s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K56" i="1" s="1"/>
  <c r="G57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  <c r="G223" i="1" l="1"/>
  <c r="G125" i="1"/>
  <c r="K335" i="1"/>
  <c r="G535" i="1"/>
  <c r="G88" i="1"/>
  <c r="G87" i="1" s="1"/>
  <c r="G111" i="1"/>
  <c r="G213" i="1"/>
  <c r="G176" i="1"/>
  <c r="G263" i="1"/>
  <c r="G262" i="1" s="1"/>
  <c r="G314" i="1"/>
  <c r="G427" i="1"/>
  <c r="G27" i="1"/>
  <c r="K36" i="1"/>
  <c r="G108" i="1"/>
  <c r="G178" i="1"/>
  <c r="K355" i="1"/>
  <c r="G515" i="1"/>
  <c r="G177" i="1"/>
  <c r="K176" i="1" s="1"/>
  <c r="G209" i="1"/>
  <c r="G94" i="1"/>
  <c r="K49" i="1"/>
  <c r="G153" i="1"/>
  <c r="K159" i="1"/>
  <c r="G17" i="1"/>
  <c r="G118" i="1"/>
  <c r="G130" i="1"/>
  <c r="G134" i="1"/>
  <c r="G143" i="1"/>
  <c r="G172" i="1"/>
  <c r="G7" i="1"/>
  <c r="G159" i="1"/>
  <c r="G34" i="1"/>
  <c r="G165" i="1"/>
  <c r="K164" i="1" s="1"/>
  <c r="G164" i="1"/>
  <c r="G101" i="1"/>
  <c r="G335" i="1"/>
  <c r="K327" i="1"/>
  <c r="K300" i="1"/>
  <c r="K314" i="1"/>
  <c r="G359" i="1"/>
  <c r="G293" i="1"/>
  <c r="K262" i="1" s="1"/>
  <c r="G373" i="1"/>
  <c r="G360" i="1" s="1"/>
  <c r="G382" i="1"/>
  <c r="G518" i="1"/>
  <c r="G511" i="1" s="1"/>
  <c r="G392" i="1"/>
  <c r="K501" i="1"/>
  <c r="G506" i="1"/>
  <c r="K527" i="1"/>
  <c r="G401" i="1"/>
  <c r="K451" i="1"/>
  <c r="G468" i="1"/>
  <c r="G398" i="1"/>
  <c r="G422" i="1"/>
  <c r="K447" i="1"/>
  <c r="K491" i="1"/>
  <c r="G491" i="1"/>
  <c r="G527" i="1"/>
  <c r="K359" i="1" l="1"/>
  <c r="G400" i="1"/>
  <c r="K400" i="1"/>
  <c r="K6" i="1"/>
  <c r="G6" i="1"/>
  <c r="K505" i="1"/>
  <c r="G129" i="1"/>
  <c r="K87" i="1" s="1"/>
  <c r="K551" i="1" l="1"/>
  <c r="I400" i="1" s="1"/>
  <c r="J87" i="1" l="1"/>
  <c r="J400" i="1"/>
  <c r="H547" i="1"/>
  <c r="H543" i="1"/>
  <c r="H539" i="1"/>
  <c r="H534" i="1"/>
  <c r="H530" i="1"/>
  <c r="H523" i="1"/>
  <c r="H519" i="1"/>
  <c r="H517" i="1"/>
  <c r="H509" i="1"/>
  <c r="H504" i="1"/>
  <c r="H497" i="1"/>
  <c r="H493" i="1"/>
  <c r="H488" i="1"/>
  <c r="H484" i="1"/>
  <c r="H480" i="1"/>
  <c r="H476" i="1"/>
  <c r="H472" i="1"/>
  <c r="H464" i="1"/>
  <c r="H460" i="1"/>
  <c r="H456" i="1"/>
  <c r="H452" i="1"/>
  <c r="H449" i="1"/>
  <c r="H446" i="1"/>
  <c r="H440" i="1"/>
  <c r="H436" i="1"/>
  <c r="H432" i="1"/>
  <c r="H428" i="1"/>
  <c r="H426" i="1"/>
  <c r="H420" i="1"/>
  <c r="H416" i="1"/>
  <c r="H412" i="1"/>
  <c r="H408" i="1"/>
  <c r="H404" i="1"/>
  <c r="H395" i="1"/>
  <c r="H389" i="1"/>
  <c r="H548" i="1"/>
  <c r="H544" i="1"/>
  <c r="H540" i="1"/>
  <c r="H536" i="1"/>
  <c r="H531" i="1"/>
  <c r="H526" i="1"/>
  <c r="H524" i="1"/>
  <c r="H520" i="1"/>
  <c r="H512" i="1"/>
  <c r="H510" i="1"/>
  <c r="H498" i="1"/>
  <c r="H494" i="1"/>
  <c r="H489" i="1"/>
  <c r="H485" i="1"/>
  <c r="H481" i="1"/>
  <c r="H477" i="1"/>
  <c r="H473" i="1"/>
  <c r="H465" i="1"/>
  <c r="H461" i="1"/>
  <c r="H457" i="1"/>
  <c r="H453" i="1"/>
  <c r="H450" i="1"/>
  <c r="H441" i="1"/>
  <c r="H437" i="1"/>
  <c r="H433" i="1"/>
  <c r="H429" i="1"/>
  <c r="H423" i="1"/>
  <c r="H421" i="1"/>
  <c r="H417" i="1"/>
  <c r="H413" i="1"/>
  <c r="H409" i="1"/>
  <c r="H405" i="1"/>
  <c r="H396" i="1"/>
  <c r="H390" i="1"/>
  <c r="I550" i="1"/>
  <c r="I546" i="1"/>
  <c r="I542" i="1"/>
  <c r="I538" i="1"/>
  <c r="I534" i="1"/>
  <c r="I530" i="1"/>
  <c r="I523" i="1"/>
  <c r="I519" i="1"/>
  <c r="I514" i="1"/>
  <c r="I509" i="1"/>
  <c r="I504" i="1"/>
  <c r="H500" i="1"/>
  <c r="H496" i="1"/>
  <c r="H492" i="1"/>
  <c r="H490" i="1"/>
  <c r="H486" i="1"/>
  <c r="H482" i="1"/>
  <c r="H478" i="1"/>
  <c r="H474" i="1"/>
  <c r="H470" i="1"/>
  <c r="H466" i="1"/>
  <c r="H462" i="1"/>
  <c r="H458" i="1"/>
  <c r="H454" i="1"/>
  <c r="I449" i="1"/>
  <c r="I445" i="1"/>
  <c r="H443" i="1"/>
  <c r="H439" i="1"/>
  <c r="H435" i="1"/>
  <c r="H431" i="1"/>
  <c r="I426" i="1"/>
  <c r="I419" i="1"/>
  <c r="I415" i="1"/>
  <c r="I411" i="1"/>
  <c r="I407" i="1"/>
  <c r="I403" i="1"/>
  <c r="I395" i="1"/>
  <c r="I388" i="1"/>
  <c r="H385" i="1"/>
  <c r="H379" i="1"/>
  <c r="H375" i="1"/>
  <c r="H369" i="1"/>
  <c r="H365" i="1"/>
  <c r="H356" i="1"/>
  <c r="H353" i="1"/>
  <c r="H346" i="1"/>
  <c r="H342" i="1"/>
  <c r="H550" i="1"/>
  <c r="H546" i="1"/>
  <c r="H542" i="1"/>
  <c r="H538" i="1"/>
  <c r="H532" i="1"/>
  <c r="H528" i="1"/>
  <c r="H521" i="1"/>
  <c r="I516" i="1"/>
  <c r="H514" i="1"/>
  <c r="H507" i="1"/>
  <c r="H502" i="1"/>
  <c r="I497" i="1"/>
  <c r="I493" i="1"/>
  <c r="I487" i="1"/>
  <c r="I483" i="1"/>
  <c r="I479" i="1"/>
  <c r="I475" i="1"/>
  <c r="I471" i="1"/>
  <c r="I467" i="1"/>
  <c r="I463" i="1"/>
  <c r="I459" i="1"/>
  <c r="I455" i="1"/>
  <c r="H445" i="1"/>
  <c r="I440" i="1"/>
  <c r="I436" i="1"/>
  <c r="I432" i="1"/>
  <c r="I428" i="1"/>
  <c r="H424" i="1"/>
  <c r="H419" i="1"/>
  <c r="H415" i="1"/>
  <c r="H411" i="1"/>
  <c r="H407" i="1"/>
  <c r="H403" i="1"/>
  <c r="H397" i="1"/>
  <c r="H393" i="1"/>
  <c r="H388" i="1"/>
  <c r="H386" i="1"/>
  <c r="H380" i="1"/>
  <c r="H376" i="1"/>
  <c r="H370" i="1"/>
  <c r="H366" i="1"/>
  <c r="H362" i="1"/>
  <c r="H357" i="1"/>
  <c r="H354" i="1"/>
  <c r="H350" i="1"/>
  <c r="H347" i="1"/>
  <c r="H343" i="1"/>
  <c r="I547" i="1"/>
  <c r="I543" i="1"/>
  <c r="I539" i="1"/>
  <c r="I533" i="1"/>
  <c r="I529" i="1"/>
  <c r="I522" i="1"/>
  <c r="H516" i="1"/>
  <c r="I508" i="1"/>
  <c r="I503" i="1"/>
  <c r="H499" i="1"/>
  <c r="H495" i="1"/>
  <c r="H487" i="1"/>
  <c r="H483" i="1"/>
  <c r="H479" i="1"/>
  <c r="H475" i="1"/>
  <c r="H471" i="1"/>
  <c r="H467" i="1"/>
  <c r="H463" i="1"/>
  <c r="H459" i="1"/>
  <c r="H455" i="1"/>
  <c r="I448" i="1"/>
  <c r="I446" i="1"/>
  <c r="H442" i="1"/>
  <c r="H438" i="1"/>
  <c r="H434" i="1"/>
  <c r="H430" i="1"/>
  <c r="I425" i="1"/>
  <c r="I420" i="1"/>
  <c r="I416" i="1"/>
  <c r="I412" i="1"/>
  <c r="I408" i="1"/>
  <c r="I404" i="1"/>
  <c r="I394" i="1"/>
  <c r="I389" i="1"/>
  <c r="I384" i="1"/>
  <c r="H383" i="1"/>
  <c r="H381" i="1"/>
  <c r="I378" i="1"/>
  <c r="H377" i="1"/>
  <c r="I374" i="1"/>
  <c r="I372" i="1"/>
  <c r="H371" i="1"/>
  <c r="I368" i="1"/>
  <c r="H367" i="1"/>
  <c r="I364" i="1"/>
  <c r="H363" i="1"/>
  <c r="H358" i="1"/>
  <c r="H545" i="1"/>
  <c r="H533" i="1"/>
  <c r="H503" i="1"/>
  <c r="I496" i="1"/>
  <c r="I480" i="1"/>
  <c r="I460" i="1"/>
  <c r="I435" i="1"/>
  <c r="H425" i="1"/>
  <c r="H414" i="1"/>
  <c r="I379" i="1"/>
  <c r="H374" i="1"/>
  <c r="H368" i="1"/>
  <c r="I365" i="1"/>
  <c r="H351" i="1"/>
  <c r="H348" i="1"/>
  <c r="H344" i="1"/>
  <c r="H339" i="1"/>
  <c r="H334" i="1"/>
  <c r="H330" i="1"/>
  <c r="H317" i="1"/>
  <c r="H312" i="1"/>
  <c r="H308" i="1"/>
  <c r="H304" i="1"/>
  <c r="H299" i="1"/>
  <c r="H295" i="1"/>
  <c r="H289" i="1"/>
  <c r="H285" i="1"/>
  <c r="H279" i="1"/>
  <c r="H275" i="1"/>
  <c r="H271" i="1"/>
  <c r="H267" i="1"/>
  <c r="H260" i="1"/>
  <c r="H256" i="1"/>
  <c r="H252" i="1"/>
  <c r="H248" i="1"/>
  <c r="H244" i="1"/>
  <c r="H238" i="1"/>
  <c r="H234" i="1"/>
  <c r="H230" i="1"/>
  <c r="H226" i="1"/>
  <c r="H222" i="1"/>
  <c r="H218" i="1"/>
  <c r="H541" i="1"/>
  <c r="H529" i="1"/>
  <c r="H522" i="1"/>
  <c r="I492" i="1"/>
  <c r="I476" i="1"/>
  <c r="I456" i="1"/>
  <c r="I431" i="1"/>
  <c r="H410" i="1"/>
  <c r="H399" i="1"/>
  <c r="H391" i="1"/>
  <c r="I385" i="1"/>
  <c r="J355" i="1"/>
  <c r="I352" i="1"/>
  <c r="I345" i="1"/>
  <c r="H340" i="1"/>
  <c r="H336" i="1"/>
  <c r="H331" i="1"/>
  <c r="H318" i="1"/>
  <c r="H313" i="1"/>
  <c r="H309" i="1"/>
  <c r="H305" i="1"/>
  <c r="H301" i="1"/>
  <c r="H296" i="1"/>
  <c r="H290" i="1"/>
  <c r="H286" i="1"/>
  <c r="H280" i="1"/>
  <c r="H276" i="1"/>
  <c r="H537" i="1"/>
  <c r="I517" i="1"/>
  <c r="H513" i="1"/>
  <c r="I488" i="1"/>
  <c r="I472" i="1"/>
  <c r="I452" i="1"/>
  <c r="H448" i="1"/>
  <c r="I443" i="1"/>
  <c r="H406" i="1"/>
  <c r="H394" i="1"/>
  <c r="H387" i="1"/>
  <c r="H378" i="1"/>
  <c r="I375" i="1"/>
  <c r="H372" i="1"/>
  <c r="I369" i="1"/>
  <c r="H364" i="1"/>
  <c r="I356" i="1"/>
  <c r="H352" i="1"/>
  <c r="H345" i="1"/>
  <c r="H341" i="1"/>
  <c r="I338" i="1"/>
  <c r="H337" i="1"/>
  <c r="I333" i="1"/>
  <c r="H332" i="1"/>
  <c r="I329" i="1"/>
  <c r="H328" i="1"/>
  <c r="I326" i="1"/>
  <c r="H319" i="1"/>
  <c r="I316" i="1"/>
  <c r="H315" i="1"/>
  <c r="I311" i="1"/>
  <c r="H310" i="1"/>
  <c r="I307" i="1"/>
  <c r="H306" i="1"/>
  <c r="I303" i="1"/>
  <c r="H302" i="1"/>
  <c r="I298" i="1"/>
  <c r="H297" i="1"/>
  <c r="I294" i="1"/>
  <c r="I292" i="1"/>
  <c r="H291" i="1"/>
  <c r="I288" i="1"/>
  <c r="H287" i="1"/>
  <c r="I284" i="1"/>
  <c r="I282" i="1"/>
  <c r="H281" i="1"/>
  <c r="I278" i="1"/>
  <c r="H508" i="1"/>
  <c r="I464" i="1"/>
  <c r="H418" i="1"/>
  <c r="H384" i="1"/>
  <c r="H338" i="1"/>
  <c r="H326" i="1"/>
  <c r="I317" i="1"/>
  <c r="H282" i="1"/>
  <c r="I279" i="1"/>
  <c r="H277" i="1"/>
  <c r="I273" i="1"/>
  <c r="H270" i="1"/>
  <c r="I265" i="1"/>
  <c r="I258" i="1"/>
  <c r="H255" i="1"/>
  <c r="I250" i="1"/>
  <c r="H247" i="1"/>
  <c r="I242" i="1"/>
  <c r="H235" i="1"/>
  <c r="I233" i="1"/>
  <c r="H232" i="1"/>
  <c r="H227" i="1"/>
  <c r="I225" i="1"/>
  <c r="H221" i="1"/>
  <c r="I216" i="1"/>
  <c r="I211" i="1"/>
  <c r="H210" i="1"/>
  <c r="H208" i="1"/>
  <c r="I205" i="1"/>
  <c r="H204" i="1"/>
  <c r="I201" i="1"/>
  <c r="H200" i="1"/>
  <c r="I195" i="1"/>
  <c r="H194" i="1"/>
  <c r="I191" i="1"/>
  <c r="H190" i="1"/>
  <c r="I187" i="1"/>
  <c r="H186" i="1"/>
  <c r="I183" i="1"/>
  <c r="H182" i="1"/>
  <c r="I179" i="1"/>
  <c r="I174" i="1"/>
  <c r="H173" i="1"/>
  <c r="H171" i="1"/>
  <c r="I168" i="1"/>
  <c r="H167" i="1"/>
  <c r="I161" i="1"/>
  <c r="H160" i="1"/>
  <c r="H155" i="1"/>
  <c r="I150" i="1"/>
  <c r="H149" i="1"/>
  <c r="I146" i="1"/>
  <c r="H145" i="1"/>
  <c r="H139" i="1"/>
  <c r="H131" i="1"/>
  <c r="H127" i="1"/>
  <c r="H121" i="1"/>
  <c r="H115" i="1"/>
  <c r="H109" i="1"/>
  <c r="H107" i="1"/>
  <c r="H105" i="1"/>
  <c r="H99" i="1"/>
  <c r="H85" i="1"/>
  <c r="I82" i="1"/>
  <c r="H81" i="1"/>
  <c r="H77" i="1"/>
  <c r="H73" i="1"/>
  <c r="I69" i="1"/>
  <c r="H68" i="1"/>
  <c r="I65" i="1"/>
  <c r="H64" i="1"/>
  <c r="I61" i="1"/>
  <c r="H60" i="1"/>
  <c r="I57" i="1"/>
  <c r="H55" i="1"/>
  <c r="H51" i="1"/>
  <c r="H48" i="1"/>
  <c r="H44" i="1"/>
  <c r="H40" i="1"/>
  <c r="H31" i="1"/>
  <c r="H25" i="1"/>
  <c r="H21" i="1"/>
  <c r="H15" i="1"/>
  <c r="H11" i="1"/>
  <c r="I8" i="1"/>
  <c r="I439" i="1"/>
  <c r="I285" i="1"/>
  <c r="I270" i="1"/>
  <c r="I267" i="1"/>
  <c r="I260" i="1"/>
  <c r="H254" i="1"/>
  <c r="H246" i="1"/>
  <c r="H241" i="1"/>
  <c r="I218" i="1"/>
  <c r="I208" i="1"/>
  <c r="I204" i="1"/>
  <c r="I200" i="1"/>
  <c r="I194" i="1"/>
  <c r="H549" i="1"/>
  <c r="H402" i="1"/>
  <c r="I353" i="1"/>
  <c r="I346" i="1"/>
  <c r="I334" i="1"/>
  <c r="H329" i="1"/>
  <c r="H311" i="1"/>
  <c r="I308" i="1"/>
  <c r="H303" i="1"/>
  <c r="H298" i="1"/>
  <c r="I295" i="1"/>
  <c r="H292" i="1"/>
  <c r="I289" i="1"/>
  <c r="H284" i="1"/>
  <c r="I274" i="1"/>
  <c r="H273" i="1"/>
  <c r="I271" i="1"/>
  <c r="H268" i="1"/>
  <c r="I266" i="1"/>
  <c r="H265" i="1"/>
  <c r="H261" i="1"/>
  <c r="I259" i="1"/>
  <c r="H258" i="1"/>
  <c r="I256" i="1"/>
  <c r="H253" i="1"/>
  <c r="I251" i="1"/>
  <c r="H250" i="1"/>
  <c r="I248" i="1"/>
  <c r="H245" i="1"/>
  <c r="I243" i="1"/>
  <c r="H242" i="1"/>
  <c r="H233" i="1"/>
  <c r="H225" i="1"/>
  <c r="I222" i="1"/>
  <c r="H219" i="1"/>
  <c r="I217" i="1"/>
  <c r="H216" i="1"/>
  <c r="H211" i="1"/>
  <c r="H205" i="1"/>
  <c r="H201" i="1"/>
  <c r="H195" i="1"/>
  <c r="H191" i="1"/>
  <c r="H187" i="1"/>
  <c r="H183" i="1"/>
  <c r="H179" i="1"/>
  <c r="H174" i="1"/>
  <c r="H168" i="1"/>
  <c r="H161" i="1"/>
  <c r="H156" i="1"/>
  <c r="H150" i="1"/>
  <c r="H146" i="1"/>
  <c r="H140" i="1"/>
  <c r="H132" i="1"/>
  <c r="H128" i="1"/>
  <c r="H122" i="1"/>
  <c r="H116" i="1"/>
  <c r="H112" i="1"/>
  <c r="H110" i="1"/>
  <c r="H102" i="1"/>
  <c r="H100" i="1"/>
  <c r="H96" i="1"/>
  <c r="H89" i="1"/>
  <c r="H86" i="1"/>
  <c r="H82" i="1"/>
  <c r="H78" i="1"/>
  <c r="H74" i="1"/>
  <c r="H69" i="1"/>
  <c r="H65" i="1"/>
  <c r="H61" i="1"/>
  <c r="H57" i="1"/>
  <c r="H52" i="1"/>
  <c r="H45" i="1"/>
  <c r="H41" i="1"/>
  <c r="H37" i="1"/>
  <c r="H32" i="1"/>
  <c r="H28" i="1"/>
  <c r="H26" i="1"/>
  <c r="H22" i="1"/>
  <c r="H18" i="1"/>
  <c r="H16" i="1"/>
  <c r="H12" i="1"/>
  <c r="H8" i="1"/>
  <c r="I484" i="1"/>
  <c r="H333" i="1"/>
  <c r="I312" i="1"/>
  <c r="I304" i="1"/>
  <c r="I299" i="1"/>
  <c r="H294" i="1"/>
  <c r="H288" i="1"/>
  <c r="H272" i="1"/>
  <c r="H269" i="1"/>
  <c r="H264" i="1"/>
  <c r="I255" i="1"/>
  <c r="H249" i="1"/>
  <c r="I244" i="1"/>
  <c r="H237" i="1"/>
  <c r="I232" i="1"/>
  <c r="I221" i="1"/>
  <c r="H199" i="1"/>
  <c r="I500" i="1"/>
  <c r="I342" i="1"/>
  <c r="I339" i="1"/>
  <c r="H316" i="1"/>
  <c r="H278" i="1"/>
  <c r="H274" i="1"/>
  <c r="H266" i="1"/>
  <c r="H259" i="1"/>
  <c r="H251" i="1"/>
  <c r="H243" i="1"/>
  <c r="H239" i="1"/>
  <c r="I237" i="1"/>
  <c r="H236" i="1"/>
  <c r="H231" i="1"/>
  <c r="I229" i="1"/>
  <c r="H228" i="1"/>
  <c r="H217" i="1"/>
  <c r="H214" i="1"/>
  <c r="H212" i="1"/>
  <c r="H206" i="1"/>
  <c r="H202" i="1"/>
  <c r="H196" i="1"/>
  <c r="H192" i="1"/>
  <c r="H188" i="1"/>
  <c r="H184" i="1"/>
  <c r="H180" i="1"/>
  <c r="H175" i="1"/>
  <c r="H169" i="1"/>
  <c r="H162" i="1"/>
  <c r="H157" i="1"/>
  <c r="H151" i="1"/>
  <c r="H147" i="1"/>
  <c r="H141" i="1"/>
  <c r="H135" i="1"/>
  <c r="H133" i="1"/>
  <c r="H123" i="1"/>
  <c r="H119" i="1"/>
  <c r="H117" i="1"/>
  <c r="H113" i="1"/>
  <c r="H103" i="1"/>
  <c r="I98" i="1"/>
  <c r="H97" i="1"/>
  <c r="H93" i="1"/>
  <c r="H90" i="1"/>
  <c r="H83" i="1"/>
  <c r="H79" i="1"/>
  <c r="H75" i="1"/>
  <c r="H71" i="1"/>
  <c r="H66" i="1"/>
  <c r="H62" i="1"/>
  <c r="H58" i="1"/>
  <c r="H53" i="1"/>
  <c r="H46" i="1"/>
  <c r="H42" i="1"/>
  <c r="H38" i="1"/>
  <c r="H35" i="1"/>
  <c r="H33" i="1"/>
  <c r="H29" i="1"/>
  <c r="H23" i="1"/>
  <c r="H19" i="1"/>
  <c r="H13" i="1"/>
  <c r="H9" i="1"/>
  <c r="I330" i="1"/>
  <c r="H307" i="1"/>
  <c r="I275" i="1"/>
  <c r="H257" i="1"/>
  <c r="I252" i="1"/>
  <c r="I247" i="1"/>
  <c r="H229" i="1"/>
  <c r="H220" i="1"/>
  <c r="H215" i="1"/>
  <c r="I210" i="1"/>
  <c r="H207" i="1"/>
  <c r="H203" i="1"/>
  <c r="H197" i="1"/>
  <c r="H193" i="1"/>
  <c r="I176" i="1"/>
  <c r="I173" i="1"/>
  <c r="H170" i="1"/>
  <c r="I167" i="1"/>
  <c r="H158" i="1"/>
  <c r="I155" i="1"/>
  <c r="H152" i="1"/>
  <c r="I149" i="1"/>
  <c r="H144" i="1"/>
  <c r="H138" i="1"/>
  <c r="I131" i="1"/>
  <c r="I127" i="1"/>
  <c r="I115" i="1"/>
  <c r="I109" i="1"/>
  <c r="H104" i="1"/>
  <c r="H98" i="1"/>
  <c r="I171" i="1"/>
  <c r="H148" i="1"/>
  <c r="H142" i="1"/>
  <c r="I105" i="1"/>
  <c r="I99" i="1"/>
  <c r="H189" i="1"/>
  <c r="H120" i="1"/>
  <c r="H59" i="1"/>
  <c r="H43" i="1"/>
  <c r="H30" i="1"/>
  <c r="H24" i="1"/>
  <c r="I21" i="1"/>
  <c r="I15" i="1"/>
  <c r="H10" i="1"/>
  <c r="I190" i="1"/>
  <c r="H185" i="1"/>
  <c r="I182" i="1"/>
  <c r="H163" i="1"/>
  <c r="I160" i="1"/>
  <c r="H124" i="1"/>
  <c r="I121" i="1"/>
  <c r="I85" i="1"/>
  <c r="H80" i="1"/>
  <c r="I77" i="1"/>
  <c r="H72" i="1"/>
  <c r="I68" i="1"/>
  <c r="H63" i="1"/>
  <c r="I60" i="1"/>
  <c r="I55" i="1"/>
  <c r="H50" i="1"/>
  <c r="H47" i="1"/>
  <c r="I44" i="1"/>
  <c r="H39" i="1"/>
  <c r="I31" i="1"/>
  <c r="I25" i="1"/>
  <c r="H20" i="1"/>
  <c r="H14" i="1"/>
  <c r="I11" i="1"/>
  <c r="H166" i="1"/>
  <c r="H154" i="1"/>
  <c r="I145" i="1"/>
  <c r="I139" i="1"/>
  <c r="H126" i="1"/>
  <c r="H114" i="1"/>
  <c r="I186" i="1"/>
  <c r="H181" i="1"/>
  <c r="H136" i="1"/>
  <c r="I107" i="1"/>
  <c r="H84" i="1"/>
  <c r="I81" i="1"/>
  <c r="H76" i="1"/>
  <c r="I73" i="1"/>
  <c r="H67" i="1"/>
  <c r="I64" i="1"/>
  <c r="H54" i="1"/>
  <c r="I51" i="1"/>
  <c r="I48" i="1"/>
  <c r="I40" i="1"/>
  <c r="J36" i="1"/>
  <c r="I33" i="1"/>
  <c r="I123" i="1"/>
  <c r="I156" i="1"/>
  <c r="I20" i="1"/>
  <c r="I63" i="1"/>
  <c r="I93" i="1"/>
  <c r="I9" i="1"/>
  <c r="I42" i="1"/>
  <c r="I75" i="1"/>
  <c r="I104" i="1"/>
  <c r="I140" i="1"/>
  <c r="I170" i="1"/>
  <c r="I202" i="1"/>
  <c r="I38" i="1"/>
  <c r="I87" i="1"/>
  <c r="I126" i="1"/>
  <c r="I166" i="1"/>
  <c r="I22" i="1"/>
  <c r="I41" i="1"/>
  <c r="I117" i="1"/>
  <c r="I169" i="1"/>
  <c r="I193" i="1"/>
  <c r="I12" i="1"/>
  <c r="I30" i="1"/>
  <c r="I45" i="1"/>
  <c r="I67" i="1"/>
  <c r="I86" i="1"/>
  <c r="I120" i="1"/>
  <c r="I147" i="1"/>
  <c r="I203" i="1"/>
  <c r="I230" i="1"/>
  <c r="I254" i="1"/>
  <c r="I50" i="1"/>
  <c r="I245" i="1"/>
  <c r="I276" i="1"/>
  <c r="I305" i="1"/>
  <c r="I337" i="1"/>
  <c r="I227" i="1"/>
  <c r="I287" i="1"/>
  <c r="I332" i="1"/>
  <c r="I531" i="1"/>
  <c r="I318" i="1"/>
  <c r="I249" i="1"/>
  <c r="I272" i="1"/>
  <c r="I309" i="1"/>
  <c r="I341" i="1"/>
  <c r="I343" i="1"/>
  <c r="I434" i="1"/>
  <c r="I344" i="1"/>
  <c r="I362" i="1"/>
  <c r="I510" i="1"/>
  <c r="I371" i="1"/>
  <c r="I450" i="1"/>
  <c r="I386" i="1"/>
  <c r="I424" i="1"/>
  <c r="I465" i="1"/>
  <c r="I481" i="1"/>
  <c r="I502" i="1"/>
  <c r="I390" i="1"/>
  <c r="I413" i="1"/>
  <c r="I454" i="1"/>
  <c r="I470" i="1"/>
  <c r="I482" i="1"/>
  <c r="I526" i="1"/>
  <c r="I548" i="1"/>
  <c r="I399" i="1"/>
  <c r="I414" i="1"/>
  <c r="I433" i="1"/>
  <c r="I494" i="1"/>
  <c r="I513" i="1"/>
  <c r="I545" i="1"/>
  <c r="I114" i="1"/>
  <c r="I188" i="1"/>
  <c r="I26" i="1"/>
  <c r="I113" i="1"/>
  <c r="I246" i="1"/>
  <c r="I268" i="1"/>
  <c r="I280" i="1"/>
  <c r="I314" i="1"/>
  <c r="I241" i="1"/>
  <c r="J335" i="1"/>
  <c r="I381" i="1"/>
  <c r="I376" i="1"/>
  <c r="I442" i="1"/>
  <c r="I397" i="1"/>
  <c r="I477" i="1"/>
  <c r="I521" i="1"/>
  <c r="I409" i="1"/>
  <c r="I478" i="1"/>
  <c r="I544" i="1"/>
  <c r="I410" i="1"/>
  <c r="I13" i="1"/>
  <c r="I62" i="1"/>
  <c r="I128" i="1"/>
  <c r="J176" i="1"/>
  <c r="I39" i="1"/>
  <c r="I72" i="1"/>
  <c r="I103" i="1"/>
  <c r="I175" i="1"/>
  <c r="I53" i="1"/>
  <c r="I83" i="1"/>
  <c r="I112" i="1"/>
  <c r="I206" i="1"/>
  <c r="J56" i="1"/>
  <c r="I102" i="1"/>
  <c r="I132" i="1"/>
  <c r="I184" i="1"/>
  <c r="I28" i="1"/>
  <c r="I47" i="1"/>
  <c r="I124" i="1"/>
  <c r="I197" i="1"/>
  <c r="I18" i="1"/>
  <c r="I32" i="1"/>
  <c r="I54" i="1"/>
  <c r="I76" i="1"/>
  <c r="I90" i="1"/>
  <c r="I122" i="1"/>
  <c r="I181" i="1"/>
  <c r="I207" i="1"/>
  <c r="I234" i="1"/>
  <c r="I239" i="1"/>
  <c r="I144" i="1"/>
  <c r="I253" i="1"/>
  <c r="I281" i="1"/>
  <c r="I313" i="1"/>
  <c r="I328" i="1"/>
  <c r="I235" i="1"/>
  <c r="I340" i="1"/>
  <c r="I231" i="1"/>
  <c r="I336" i="1"/>
  <c r="I257" i="1"/>
  <c r="I290" i="1"/>
  <c r="I380" i="1"/>
  <c r="I347" i="1"/>
  <c r="I495" i="1"/>
  <c r="I348" i="1"/>
  <c r="I370" i="1"/>
  <c r="I383" i="1"/>
  <c r="I377" i="1"/>
  <c r="I453" i="1"/>
  <c r="I469" i="1"/>
  <c r="I485" i="1"/>
  <c r="I528" i="1"/>
  <c r="I405" i="1"/>
  <c r="I417" i="1"/>
  <c r="I458" i="1"/>
  <c r="I486" i="1"/>
  <c r="I536" i="1"/>
  <c r="I387" i="1"/>
  <c r="I402" i="1"/>
  <c r="I418" i="1"/>
  <c r="I437" i="1"/>
  <c r="I549" i="1"/>
  <c r="I148" i="1"/>
  <c r="I14" i="1"/>
  <c r="I52" i="1"/>
  <c r="I80" i="1"/>
  <c r="I151" i="1"/>
  <c r="I269" i="1"/>
  <c r="I29" i="1"/>
  <c r="I66" i="1"/>
  <c r="I100" i="1"/>
  <c r="I119" i="1"/>
  <c r="I138" i="1"/>
  <c r="I158" i="1"/>
  <c r="I116" i="1"/>
  <c r="I35" i="1"/>
  <c r="I97" i="1"/>
  <c r="I185" i="1"/>
  <c r="I43" i="1"/>
  <c r="I84" i="1"/>
  <c r="I199" i="1"/>
  <c r="I302" i="1"/>
  <c r="I300" i="1"/>
  <c r="I214" i="1"/>
  <c r="I430" i="1"/>
  <c r="I264" i="1"/>
  <c r="I354" i="1"/>
  <c r="I499" i="1"/>
  <c r="I46" i="1"/>
  <c r="I96" i="1"/>
  <c r="I142" i="1"/>
  <c r="I192" i="1"/>
  <c r="J49" i="1"/>
  <c r="I74" i="1"/>
  <c r="I133" i="1"/>
  <c r="I228" i="1"/>
  <c r="I23" i="1"/>
  <c r="I58" i="1"/>
  <c r="I89" i="1"/>
  <c r="I135" i="1"/>
  <c r="I152" i="1"/>
  <c r="I180" i="1"/>
  <c r="I220" i="1"/>
  <c r="I71" i="1"/>
  <c r="I110" i="1"/>
  <c r="I162" i="1"/>
  <c r="I196" i="1"/>
  <c r="I157" i="1"/>
  <c r="I236" i="1"/>
  <c r="I24" i="1"/>
  <c r="I37" i="1"/>
  <c r="I56" i="1"/>
  <c r="I78" i="1"/>
  <c r="I136" i="1"/>
  <c r="I189" i="1"/>
  <c r="I212" i="1"/>
  <c r="I238" i="1"/>
  <c r="I291" i="1"/>
  <c r="I154" i="1"/>
  <c r="I261" i="1"/>
  <c r="I286" i="1"/>
  <c r="I319" i="1"/>
  <c r="J349" i="1"/>
  <c r="I524" i="1"/>
  <c r="I306" i="1"/>
  <c r="I366" i="1"/>
  <c r="I297" i="1"/>
  <c r="I215" i="1"/>
  <c r="I296" i="1"/>
  <c r="I315" i="1"/>
  <c r="I423" i="1"/>
  <c r="I350" i="1"/>
  <c r="I367" i="1"/>
  <c r="I535" i="1"/>
  <c r="I351" i="1"/>
  <c r="I438" i="1"/>
  <c r="I358" i="1"/>
  <c r="I396" i="1"/>
  <c r="I520" i="1"/>
  <c r="I393" i="1"/>
  <c r="I457" i="1"/>
  <c r="I473" i="1"/>
  <c r="I489" i="1"/>
  <c r="I507" i="1"/>
  <c r="I532" i="1"/>
  <c r="I421" i="1"/>
  <c r="I462" i="1"/>
  <c r="I474" i="1"/>
  <c r="I490" i="1"/>
  <c r="I540" i="1"/>
  <c r="I391" i="1"/>
  <c r="I406" i="1"/>
  <c r="I441" i="1"/>
  <c r="I498" i="1"/>
  <c r="I537" i="1"/>
  <c r="I19" i="1"/>
  <c r="I79" i="1"/>
  <c r="I16" i="1"/>
  <c r="I163" i="1"/>
  <c r="I10" i="1"/>
  <c r="I59" i="1"/>
  <c r="I141" i="1"/>
  <c r="I226" i="1"/>
  <c r="I219" i="1"/>
  <c r="I331" i="1"/>
  <c r="I277" i="1"/>
  <c r="I310" i="1"/>
  <c r="I301" i="1"/>
  <c r="J468" i="1"/>
  <c r="I357" i="1"/>
  <c r="I363" i="1"/>
  <c r="I461" i="1"/>
  <c r="J535" i="1"/>
  <c r="I466" i="1"/>
  <c r="I512" i="1"/>
  <c r="I429" i="1"/>
  <c r="I541" i="1"/>
  <c r="J262" i="1"/>
  <c r="I262" i="1"/>
  <c r="J501" i="1"/>
  <c r="J491" i="1"/>
  <c r="I359" i="1"/>
  <c r="J164" i="1"/>
  <c r="J327" i="1"/>
  <c r="I491" i="1"/>
  <c r="J300" i="1"/>
  <c r="I159" i="1"/>
  <c r="J159" i="1"/>
  <c r="I335" i="1"/>
  <c r="J527" i="1"/>
  <c r="J359" i="1"/>
  <c r="I164" i="1"/>
  <c r="I468" i="1"/>
  <c r="J314" i="1"/>
  <c r="J447" i="1"/>
  <c r="J451" i="1"/>
  <c r="I527" i="1"/>
  <c r="J6" i="1"/>
  <c r="J505" i="1"/>
  <c r="J551" i="1" l="1"/>
</calcChain>
</file>

<file path=xl/sharedStrings.xml><?xml version="1.0" encoding="utf-8"?>
<sst xmlns="http://schemas.openxmlformats.org/spreadsheetml/2006/main" count="1363" uniqueCount="890">
  <si>
    <r>
      <rPr>
        <b/>
        <sz val="14"/>
        <color theme="0"/>
        <rFont val="Calibri"/>
        <family val="2"/>
      </rPr>
      <t xml:space="preserve">TIPO DE INTERVENCION:  </t>
    </r>
    <r>
      <rPr>
        <b/>
        <sz val="16"/>
        <color theme="0"/>
        <rFont val="Calibri"/>
        <family val="2"/>
      </rPr>
      <t>REFORMA/MANTENIMIENTO</t>
    </r>
    <r>
      <rPr>
        <b/>
        <sz val="14"/>
        <color theme="0"/>
        <rFont val="Calibri"/>
        <family val="2"/>
      </rPr>
      <t xml:space="preserve"> </t>
    </r>
  </si>
  <si>
    <t xml:space="preserve"> xx m2</t>
  </si>
  <si>
    <t>% incidencia s/precio total</t>
  </si>
  <si>
    <t>RUBRO</t>
  </si>
  <si>
    <t>DESCRIPCION</t>
  </si>
  <si>
    <t>UNIDAD</t>
  </si>
  <si>
    <t>CANTIDAD</t>
  </si>
  <si>
    <t>PRECIO UNITARIO ($)</t>
  </si>
  <si>
    <t>PRECIO TOTAL SUBRUBRO ($)</t>
  </si>
  <si>
    <t>% UNITARIO SOBRE TOTAL</t>
  </si>
  <si>
    <t>% SUBRUBRO SOBRE TOTAL</t>
  </si>
  <si>
    <t>% RUBRO SOBRE TOTAL</t>
  </si>
  <si>
    <t>PRECIO TOTAL RUBRO ($)</t>
  </si>
  <si>
    <t>1.00</t>
  </si>
  <si>
    <t>IMPLANTACION EN OBRA</t>
  </si>
  <si>
    <t>1.1</t>
  </si>
  <si>
    <t>PREPARACIÓN DEL TERRENO</t>
  </si>
  <si>
    <t>1,,1,1</t>
  </si>
  <si>
    <t xml:space="preserve">Limpieza y acondicionamiento del terreno </t>
  </si>
  <si>
    <t>global</t>
  </si>
  <si>
    <t>1,1,2</t>
  </si>
  <si>
    <t xml:space="preserve">Retiro de árbloles </t>
  </si>
  <si>
    <t>unidad</t>
  </si>
  <si>
    <t>1,,1,3</t>
  </si>
  <si>
    <t xml:space="preserve">Cateos </t>
  </si>
  <si>
    <t>1,1,4</t>
  </si>
  <si>
    <t>Mensura y amojonamiento del terreno</t>
  </si>
  <si>
    <t>1,1,5</t>
  </si>
  <si>
    <t>Acta de Medianería</t>
  </si>
  <si>
    <t>1,1,6</t>
  </si>
  <si>
    <t>Plan de seguridad firmado por Técnico Prevencionista</t>
  </si>
  <si>
    <t>1,1,7</t>
  </si>
  <si>
    <t>Apuntalamiento en medianeras</t>
  </si>
  <si>
    <t>1,1,8</t>
  </si>
  <si>
    <t xml:space="preserve">Fletes de implantación </t>
  </si>
  <si>
    <t>1,1,9</t>
  </si>
  <si>
    <r>
      <rPr>
        <sz val="12"/>
        <color theme="1"/>
        <rFont val="Arial"/>
        <family val="2"/>
      </rPr>
      <t xml:space="preserve">Cartel de obra dimensiones A m  x B m  </t>
    </r>
    <r>
      <rPr>
        <sz val="12"/>
        <color rgb="FFFF0000"/>
        <rFont val="Arial"/>
        <family val="2"/>
      </rPr>
      <t>Detallar material</t>
    </r>
  </si>
  <si>
    <t>1.2</t>
  </si>
  <si>
    <t>CONSTRUCCIONES PROVISORIAS</t>
  </si>
  <si>
    <t>1.2.1</t>
  </si>
  <si>
    <t xml:space="preserve">Vallado  </t>
  </si>
  <si>
    <t>ml</t>
  </si>
  <si>
    <t>1.2.2</t>
  </si>
  <si>
    <t>Andamios</t>
  </si>
  <si>
    <t>1.2.3</t>
  </si>
  <si>
    <t>Protección peatonal con cubierta</t>
  </si>
  <si>
    <t>1.2.4</t>
  </si>
  <si>
    <t>Contenedor oficina</t>
  </si>
  <si>
    <t>1.2.5</t>
  </si>
  <si>
    <t xml:space="preserve">Contenedor vestuarios </t>
  </si>
  <si>
    <t>1.2.6</t>
  </si>
  <si>
    <t>Contenedor comedor</t>
  </si>
  <si>
    <t>1.2.7</t>
  </si>
  <si>
    <t>Contenedor duchas</t>
  </si>
  <si>
    <t>1.2.8</t>
  </si>
  <si>
    <t>Contenedor baños</t>
  </si>
  <si>
    <t>1.2.9</t>
  </si>
  <si>
    <t>Alquiler baño quimico</t>
  </si>
  <si>
    <t>1.3</t>
  </si>
  <si>
    <t>INSTALACIONES PROVISORIAS</t>
  </si>
  <si>
    <t>1.3.1</t>
  </si>
  <si>
    <r>
      <rPr>
        <sz val="12"/>
        <color theme="1"/>
        <rFont val="Arial"/>
        <family val="2"/>
      </rPr>
      <t>Servicio provisorio de UTE</t>
    </r>
    <r>
      <rPr>
        <sz val="12"/>
        <color rgb="FFFF0000"/>
        <rFont val="Arial"/>
        <family val="2"/>
      </rPr>
      <t xml:space="preserve"> </t>
    </r>
  </si>
  <si>
    <t>1.3.2</t>
  </si>
  <si>
    <t>Servicio provisorio de OSE</t>
  </si>
  <si>
    <t>1,3,3</t>
  </si>
  <si>
    <t xml:space="preserve">Consumo de UTE </t>
  </si>
  <si>
    <t>1,3,4</t>
  </si>
  <si>
    <t>Consumo de OSE</t>
  </si>
  <si>
    <t>1,3,5</t>
  </si>
  <si>
    <t>Consumo equipo generador de energía eléctrica (sólo aplicable a escuelas rurales - Art. 19.1 P.C.P.)</t>
  </si>
  <si>
    <t>1,3,6</t>
  </si>
  <si>
    <t>Consumo agua tanque con jaula (sólo aplicable a escuelas rurales - Art. 19.1 P.C.P.)</t>
  </si>
  <si>
    <t>1.4</t>
  </si>
  <si>
    <t>REPLANTEO DE OBRA</t>
  </si>
  <si>
    <t>1,4,1</t>
  </si>
  <si>
    <t>Replanteo planialtimétrico</t>
  </si>
  <si>
    <t>2.00</t>
  </si>
  <si>
    <t>MOVIMIENTO DE TIERRA</t>
  </si>
  <si>
    <t>2,1,1</t>
  </si>
  <si>
    <t>Retiro de suelo orgánico (espesor considerado xx cm)</t>
  </si>
  <si>
    <t>m3</t>
  </si>
  <si>
    <t>2,1,2</t>
  </si>
  <si>
    <t>Desmontes</t>
  </si>
  <si>
    <t>2,1,3</t>
  </si>
  <si>
    <t>Excavación bases y pilares de fundación</t>
  </si>
  <si>
    <t>2,1,4</t>
  </si>
  <si>
    <t>Excavación vigas y riostras de fundación</t>
  </si>
  <si>
    <t>2,1,5</t>
  </si>
  <si>
    <t>Desclace de vigas de fundación</t>
  </si>
  <si>
    <t>2,1,6</t>
  </si>
  <si>
    <t>Excavación para platea</t>
  </si>
  <si>
    <t>2,1,7</t>
  </si>
  <si>
    <t>Excavación de muros de contención</t>
  </si>
  <si>
    <t>2,1,8</t>
  </si>
  <si>
    <t>Excavación para contrapisos</t>
  </si>
  <si>
    <t>2,1,9</t>
  </si>
  <si>
    <t>Excavación para fosa séptica</t>
  </si>
  <si>
    <t>2,1,10</t>
  </si>
  <si>
    <t>Excavaciones para obras exteriores</t>
  </si>
  <si>
    <t>2,1,11</t>
  </si>
  <si>
    <t>Zanjas y pozos</t>
  </si>
  <si>
    <t>2,1,12</t>
  </si>
  <si>
    <t>Cegado de pozos</t>
  </si>
  <si>
    <t>3.00</t>
  </si>
  <si>
    <t xml:space="preserve">RELLENOS Y APORTES </t>
  </si>
  <si>
    <t>Relleno granular  bajo contrapisos interiores</t>
  </si>
  <si>
    <t>Relleno granular bajo contrapisos exteriores</t>
  </si>
  <si>
    <t>Relleno granular en cimentación</t>
  </si>
  <si>
    <t>Relleno de nivelación del terreno</t>
  </si>
  <si>
    <t>Relleno de taludes</t>
  </si>
  <si>
    <t>Relleno de tierra negra en jardineras y canteros</t>
  </si>
  <si>
    <t>4.00</t>
  </si>
  <si>
    <t>DEMOLICIONES Y EXCAVACIONES</t>
  </si>
  <si>
    <t>Demolición de muros de ladrillos/ticholos</t>
  </si>
  <si>
    <t>Demolición de muros de piedra</t>
  </si>
  <si>
    <t>Demolición de muros de hormigón ciclópeo</t>
  </si>
  <si>
    <t>Demolición de pilares de hormigón armado</t>
  </si>
  <si>
    <t>Demolición de pilares metálicos estructurales</t>
  </si>
  <si>
    <t>Demolición de losas de hormigón armado</t>
  </si>
  <si>
    <t xml:space="preserve">Demolición de cubiertas livianas </t>
  </si>
  <si>
    <t>m2</t>
  </si>
  <si>
    <t>Demolición de vigas de hormigón armado</t>
  </si>
  <si>
    <t>Demolición de vigas metálicas estructurales</t>
  </si>
  <si>
    <t>Demolición de fundaciones</t>
  </si>
  <si>
    <t>Demolición de escaleras</t>
  </si>
  <si>
    <t>Demolición de galpones de construcción liviana</t>
  </si>
  <si>
    <t>Picado de pavimentos interiores en escuela, según memoria descriptiva</t>
  </si>
  <si>
    <t>Picado de pavimentos exteriores (veredas escuela)</t>
  </si>
  <si>
    <t>Picado de revestimientos interiores</t>
  </si>
  <si>
    <t>Picado de revestimientos exteriores</t>
  </si>
  <si>
    <t xml:space="preserve">Picado de revoques interiores </t>
  </si>
  <si>
    <t>Picado de revoques exteriores</t>
  </si>
  <si>
    <t>Picado de revoques de cielorraso</t>
  </si>
  <si>
    <t>Demolición de muros existentes</t>
  </si>
  <si>
    <t>Retiro de aberturas (se mantienen las rejas)</t>
  </si>
  <si>
    <t>Retiro de artefactos sanitarios</t>
  </si>
  <si>
    <t xml:space="preserve">Retiro de cielorrasos livianos </t>
  </si>
  <si>
    <t>Retiro de mobiliario</t>
  </si>
  <si>
    <t>Retiro de cerco perimetral</t>
  </si>
  <si>
    <t>m</t>
  </si>
  <si>
    <t>Retiro de escombros</t>
  </si>
  <si>
    <t>Retiro de instalaciones sanitarias exteriores</t>
  </si>
  <si>
    <t>Retiro de instalaciones eléctricas</t>
  </si>
  <si>
    <t>Retiro de membrana existente en cubiertas abovedadas</t>
  </si>
  <si>
    <t>5.00</t>
  </si>
  <si>
    <t>ESTRUCTURAS</t>
  </si>
  <si>
    <t>5.1</t>
  </si>
  <si>
    <t>INTERVENCION EN ESTRUCTURA EXISTENTE: ESCUELA</t>
  </si>
  <si>
    <t>5,1,1</t>
  </si>
  <si>
    <t>Hidrolavado de muros escuela</t>
  </si>
  <si>
    <t>5,1,2</t>
  </si>
  <si>
    <t>Curado y cubrimiento de hierros en cubiertas (interior y exterior)</t>
  </si>
  <si>
    <t>5,1,3</t>
  </si>
  <si>
    <t>Restitución de mampuestos en muros y cubiertas abovedadas de escuela (interior y exteriormente)</t>
  </si>
  <si>
    <t>5,1,4</t>
  </si>
  <si>
    <t>5,1,5</t>
  </si>
  <si>
    <t xml:space="preserve">Recimentación </t>
  </si>
  <si>
    <t>5.2</t>
  </si>
  <si>
    <t xml:space="preserve">FUNDACIONES </t>
  </si>
  <si>
    <t>Cimentaciones superficiales y medias</t>
  </si>
  <si>
    <t>5,2,1</t>
  </si>
  <si>
    <t>Cimentación corrida hormigón armado en continuación paredes baños</t>
  </si>
  <si>
    <t>5,2,2</t>
  </si>
  <si>
    <t>Platea hormigón armado</t>
  </si>
  <si>
    <t>5,2,3</t>
  </si>
  <si>
    <t>Dados hormigón ciclópeo</t>
  </si>
  <si>
    <t>5,2,4</t>
  </si>
  <si>
    <t>Pilotines hormigón armado</t>
  </si>
  <si>
    <t>5,2,5</t>
  </si>
  <si>
    <t>Patines  hormigón armado</t>
  </si>
  <si>
    <t>Cimentaciones profundas</t>
  </si>
  <si>
    <t>5,2,6</t>
  </si>
  <si>
    <t>Pilotes con hinca de tubo</t>
  </si>
  <si>
    <t>5,2,7</t>
  </si>
  <si>
    <t>Pilotes con perforación previa</t>
  </si>
  <si>
    <t>Pilotes hincados con gato hidráulico</t>
  </si>
  <si>
    <t>5,2,8</t>
  </si>
  <si>
    <t>Cabezales de pilotes</t>
  </si>
  <si>
    <t xml:space="preserve">Vigas de fundación </t>
  </si>
  <si>
    <t>5,2,9</t>
  </si>
  <si>
    <r>
      <rPr>
        <sz val="12"/>
        <color theme="1"/>
        <rFont val="Arial"/>
        <family val="2"/>
      </rPr>
      <t>Vigas de hormigon armado. Indice 000</t>
    </r>
    <r>
      <rPr>
        <sz val="12"/>
        <color rgb="FFFF0000"/>
        <rFont val="Arial"/>
        <family val="2"/>
      </rPr>
      <t xml:space="preserve"> (detallar por nomenclatura de viga)</t>
    </r>
  </si>
  <si>
    <t>Muros de contención</t>
  </si>
  <si>
    <t>5,2,10</t>
  </si>
  <si>
    <r>
      <rPr>
        <sz val="12"/>
        <color theme="1"/>
        <rFont val="Arial"/>
        <family val="2"/>
      </rPr>
      <t xml:space="preserve">Muro de contencion rígido </t>
    </r>
    <r>
      <rPr>
        <sz val="12"/>
        <color rgb="FFFF0000"/>
        <rFont val="Arial"/>
        <family val="2"/>
      </rPr>
      <t>(indicar material)</t>
    </r>
  </si>
  <si>
    <t>5,2,11</t>
  </si>
  <si>
    <r>
      <rPr>
        <sz val="12"/>
        <color theme="1"/>
        <rFont val="Arial"/>
        <family val="2"/>
      </rPr>
      <t xml:space="preserve">Muro de contención flexible </t>
    </r>
    <r>
      <rPr>
        <sz val="12"/>
        <color rgb="FFFF0000"/>
        <rFont val="Arial"/>
        <family val="2"/>
      </rPr>
      <t>(indicar material)</t>
    </r>
  </si>
  <si>
    <t>5.3</t>
  </si>
  <si>
    <t>PILARES ESTRUCTURALES</t>
  </si>
  <si>
    <t>5,3,1</t>
  </si>
  <si>
    <t xml:space="preserve">Pilares de hormigon armado - Indice 100 /200/300 </t>
  </si>
  <si>
    <t>5,3,2</t>
  </si>
  <si>
    <r>
      <rPr>
        <sz val="12"/>
        <color theme="1"/>
        <rFont val="Arial"/>
        <family val="2"/>
      </rPr>
      <t xml:space="preserve">Pilares metálicos - Indice 100/200/300 </t>
    </r>
    <r>
      <rPr>
        <sz val="12"/>
        <color rgb="FFFF0000"/>
        <rFont val="Arial"/>
        <family val="2"/>
      </rPr>
      <t>(detallar si son reticulados ó perfiles normalizados)</t>
    </r>
  </si>
  <si>
    <t>kg</t>
  </si>
  <si>
    <t>5,3,3</t>
  </si>
  <si>
    <t>Uniones y anclajes de pilares metálicos</t>
  </si>
  <si>
    <t>5,3,4</t>
  </si>
  <si>
    <t>Pilares de madera - Indice 100/200/300</t>
  </si>
  <si>
    <t>5,3,5</t>
  </si>
  <si>
    <t>Uniones y anclajes pilares de madera</t>
  </si>
  <si>
    <t>gl</t>
  </si>
  <si>
    <t>5,3,6</t>
  </si>
  <si>
    <t>Montaje de pilares metálicos/madera</t>
  </si>
  <si>
    <t>5.4</t>
  </si>
  <si>
    <t>VIGAS  ESTRUCTURALES</t>
  </si>
  <si>
    <t>5,4,1</t>
  </si>
  <si>
    <t>Vigas de hormigon armado . Indice 100/200</t>
  </si>
  <si>
    <t>5,4,2</t>
  </si>
  <si>
    <r>
      <rPr>
        <sz val="12"/>
        <color theme="1"/>
        <rFont val="Arial"/>
        <family val="2"/>
      </rPr>
      <t>Vigas metlicas  - Indice 100/200</t>
    </r>
    <r>
      <rPr>
        <sz val="12"/>
        <color rgb="FFFF0000"/>
        <rFont val="Arial"/>
        <family val="2"/>
      </rPr>
      <t xml:space="preserve"> (detallar si son reticuladas ó perfiles normalizados)</t>
    </r>
  </si>
  <si>
    <t>5,4,3</t>
  </si>
  <si>
    <t>Uniones y anclajes de vigas metálicas</t>
  </si>
  <si>
    <t>5,4,4</t>
  </si>
  <si>
    <t>Vigas de madera - Indice 100/200</t>
  </si>
  <si>
    <t>5,4,5</t>
  </si>
  <si>
    <t>Uniones y anclajes vigas de madera</t>
  </si>
  <si>
    <t>5,4,6</t>
  </si>
  <si>
    <t>Montaje de vigas metálicas/madera</t>
  </si>
  <si>
    <t xml:space="preserve">gl </t>
  </si>
  <si>
    <t>5.5</t>
  </si>
  <si>
    <t>ESTRUCTURA DE ESCALERAS</t>
  </si>
  <si>
    <t>5,5,1</t>
  </si>
  <si>
    <t>Estructura de hormigón armado de escalera</t>
  </si>
  <si>
    <t>5,5,2</t>
  </si>
  <si>
    <t>Estructura metálica de escalera</t>
  </si>
  <si>
    <t>5,5,3</t>
  </si>
  <si>
    <t>Estructura de madera de escalera</t>
  </si>
  <si>
    <t>5.6</t>
  </si>
  <si>
    <t>LOSAS ESTRUCTURALES</t>
  </si>
  <si>
    <t>Losas macizas</t>
  </si>
  <si>
    <t>5,6,1</t>
  </si>
  <si>
    <r>
      <rPr>
        <sz val="12"/>
        <color theme="1"/>
        <rFont val="Arial"/>
        <family val="2"/>
      </rPr>
      <t xml:space="preserve">Losas macizas de hormigon armado . Indice 100/200 </t>
    </r>
    <r>
      <rPr>
        <sz val="12"/>
        <color rgb="FFFF0000"/>
        <rFont val="Arial"/>
        <family val="2"/>
      </rPr>
      <t xml:space="preserve"> (detallar espesor)</t>
    </r>
  </si>
  <si>
    <t>5,6,2</t>
  </si>
  <si>
    <r>
      <rPr>
        <sz val="12"/>
        <color theme="1"/>
        <rFont val="Arial"/>
        <family val="2"/>
      </rPr>
      <t xml:space="preserve">Placa cementicia sistema obra seca . Indice 100/200 </t>
    </r>
    <r>
      <rPr>
        <sz val="12"/>
        <color rgb="FFFF0000"/>
        <rFont val="Arial"/>
        <family val="2"/>
      </rPr>
      <t xml:space="preserve"> (detallar espesor en mm)</t>
    </r>
  </si>
  <si>
    <t>5,6,3</t>
  </si>
  <si>
    <t>Losa de hormigón no estructural (detallar tipo de losa)</t>
  </si>
  <si>
    <t>Losas nervadas</t>
  </si>
  <si>
    <t>5,6,4</t>
  </si>
  <si>
    <r>
      <rPr>
        <sz val="12"/>
        <color theme="1"/>
        <rFont val="Arial"/>
        <family val="2"/>
      </rPr>
      <t xml:space="preserve">Losas nervadas de hormigon armado . Indice 100/200 </t>
    </r>
    <r>
      <rPr>
        <sz val="12"/>
        <color rgb="FFFF0000"/>
        <rFont val="Arial"/>
        <family val="2"/>
      </rPr>
      <t>(detallar si es simple o doble carpeta)</t>
    </r>
  </si>
  <si>
    <t>5,6,5</t>
  </si>
  <si>
    <r>
      <rPr>
        <sz val="12"/>
        <color theme="1"/>
        <rFont val="Arial"/>
        <family val="2"/>
      </rPr>
      <t xml:space="preserve">Losas nervadas prefabricadas. Indice 100/200 </t>
    </r>
    <r>
      <rPr>
        <sz val="12"/>
        <color rgb="FFFF0000"/>
        <rFont val="Arial"/>
        <family val="2"/>
      </rPr>
      <t>(detallar si es simple o dobloe carpeta)</t>
    </r>
  </si>
  <si>
    <t>5.7</t>
  </si>
  <si>
    <t>TANQUES DE AGUA HORMIGÓN ARMADO</t>
  </si>
  <si>
    <t>5,7,1</t>
  </si>
  <si>
    <t>Tanque de reserva agua  elevado (incluyendo estructura de torre de apoyo)</t>
  </si>
  <si>
    <t>5,7,2</t>
  </si>
  <si>
    <t xml:space="preserve">Tanque de reserva de agua </t>
  </si>
  <si>
    <t>5,7,3</t>
  </si>
  <si>
    <t>Tanque de bombeo de agua</t>
  </si>
  <si>
    <t>Piedra espesor xx cm</t>
  </si>
  <si>
    <t>Hormigón visto expesorr xx cm</t>
  </si>
  <si>
    <t>Obra seca</t>
  </si>
  <si>
    <r>
      <rPr>
        <sz val="12"/>
        <color theme="1"/>
        <rFont val="Arial"/>
        <family val="2"/>
      </rPr>
      <t>Panel multicapa con núcleo de poliestireno expandido y caras acero galvanizado prepintado espesor xxcm</t>
    </r>
    <r>
      <rPr>
        <sz val="12"/>
        <color rgb="FFFF0000"/>
        <rFont val="Arial"/>
        <family val="2"/>
      </rPr>
      <t xml:space="preserve"> (abrir por espesores diferentes)</t>
    </r>
  </si>
  <si>
    <t xml:space="preserve">Media pared de yeso espesor xx cm </t>
  </si>
  <si>
    <t>Placa simple de yeso espesor xx cm</t>
  </si>
  <si>
    <t>Placa doble de yeso  espesor xx cm</t>
  </si>
  <si>
    <r>
      <rPr>
        <sz val="12"/>
        <color theme="1"/>
        <rFont val="Arial"/>
        <family val="2"/>
      </rPr>
      <t xml:space="preserve">Placa cementicia espesor xx cm </t>
    </r>
    <r>
      <rPr>
        <sz val="12"/>
        <color rgb="FFFF0000"/>
        <rFont val="Arial"/>
        <family val="2"/>
      </rPr>
      <t xml:space="preserve">(abrir por tipos distintos) </t>
    </r>
  </si>
  <si>
    <t>Piel de vidrio (incluye perfiles)</t>
  </si>
  <si>
    <t>Vidriado estructural (incluye perfiles)</t>
  </si>
  <si>
    <r>
      <rPr>
        <sz val="12"/>
        <color theme="1"/>
        <rFont val="Arial"/>
        <family val="2"/>
      </rPr>
      <t xml:space="preserve">Perfil de vidrio recocido tipo U-Glass </t>
    </r>
    <r>
      <rPr>
        <sz val="12"/>
        <color rgb="FFFF0000"/>
        <rFont val="Arial"/>
        <family val="2"/>
      </rPr>
      <t>(especificar tipo y dimensiones)</t>
    </r>
  </si>
  <si>
    <t>Ladrillo de vidrio espesor xx cm</t>
  </si>
  <si>
    <t>Carreras, dinteles y antepechos</t>
  </si>
  <si>
    <t>Carreras y dinteles de hormigón armado</t>
  </si>
  <si>
    <t>Carreras y dinteles de perfiles metálicos normalizados</t>
  </si>
  <si>
    <t>Carreras y dinteles de cerámica armada</t>
  </si>
  <si>
    <t>Antepechos de hormigón armado</t>
  </si>
  <si>
    <t>Antepechos prefabricados</t>
  </si>
  <si>
    <t>AISLACIONES HUMÍDICAS</t>
  </si>
  <si>
    <t>7,1,1</t>
  </si>
  <si>
    <t>Revoque hidrófugo en vigas de fundacion</t>
  </si>
  <si>
    <t>7,1,2</t>
  </si>
  <si>
    <t>Revoque hidrófugo en lateral y parte superior de pimeras hiladas en muros</t>
  </si>
  <si>
    <t>7,1,3</t>
  </si>
  <si>
    <t>Revoque hidrófugo en muros exteriores salón multiuso</t>
  </si>
  <si>
    <t>7,1,4</t>
  </si>
  <si>
    <t>Revoque hidrófugo y grueso en jambas, dinteles y mochetas exteriores</t>
  </si>
  <si>
    <t>CONTRAPISOS</t>
  </si>
  <si>
    <t>Sobre terreno</t>
  </si>
  <si>
    <t>Contrapiso hormigón de cascotes</t>
  </si>
  <si>
    <t>Contrapiso hormigón de balasto (en baños espesor 10 cm)</t>
  </si>
  <si>
    <t>Contrapiso hormigón C100 (Secc. 7- MCG MTOP)</t>
  </si>
  <si>
    <t>Contrapiso hormigón con malla C30 espesor= 8 cm</t>
  </si>
  <si>
    <t>Contrapiso hormigón poroso</t>
  </si>
  <si>
    <t>Contrapiso hormigón de poliestireno</t>
  </si>
  <si>
    <t>En entrepiso</t>
  </si>
  <si>
    <t>Contrapiso hormigón de balasto en entrepiso interior espesor xx cm</t>
  </si>
  <si>
    <t>Contrapiso de hormigón de balasto en entrepiso exterior espesor xx cm</t>
  </si>
  <si>
    <t>Banquinas</t>
  </si>
  <si>
    <t>9.00</t>
  </si>
  <si>
    <t>REVESTIMIENTOS</t>
  </si>
  <si>
    <t>9.1</t>
  </si>
  <si>
    <t>PARAMENTOS VERTICALES</t>
  </si>
  <si>
    <t>9.1.1</t>
  </si>
  <si>
    <t>REVESTIMIENTOS INTERIORES</t>
  </si>
  <si>
    <t>9,1,1,1</t>
  </si>
  <si>
    <t xml:space="preserve">Reparacion de revoques interiores </t>
  </si>
  <si>
    <t>9,1,1,2</t>
  </si>
  <si>
    <t>Revoque interior común 2 capas en salón multiuso</t>
  </si>
  <si>
    <t>9,1,1,3</t>
  </si>
  <si>
    <t>Revoque con terminación enduido de yeso</t>
  </si>
  <si>
    <t>9,1,1,4</t>
  </si>
  <si>
    <t>Revoque interior fretazado bajo revestimientos</t>
  </si>
  <si>
    <t>9,1,1,5</t>
  </si>
  <si>
    <t>Revoque interior sobre metal desplegado</t>
  </si>
  <si>
    <t>9,1,1,6</t>
  </si>
  <si>
    <t xml:space="preserve">Revoque balai interior </t>
  </si>
  <si>
    <t>9,1,1,7</t>
  </si>
  <si>
    <r>
      <rPr>
        <sz val="12"/>
        <color theme="1"/>
        <rFont val="Arial"/>
        <family val="2"/>
      </rPr>
      <t xml:space="preserve">Revoque predosificado monocapa interior </t>
    </r>
    <r>
      <rPr>
        <sz val="12"/>
        <color rgb="FFFF0000"/>
        <rFont val="Arial"/>
        <family val="2"/>
      </rPr>
      <t>(detallar tipo)</t>
    </r>
  </si>
  <si>
    <t>9,1,1,8</t>
  </si>
  <si>
    <r>
      <rPr>
        <sz val="12"/>
        <color theme="1"/>
        <rFont val="Arial"/>
        <family val="2"/>
      </rPr>
      <t xml:space="preserve">Revestimiento azulejos </t>
    </r>
    <r>
      <rPr>
        <sz val="12"/>
        <color rgb="FFFF0000"/>
        <rFont val="Arial"/>
        <family val="2"/>
      </rPr>
      <t>(detallar dimensiones)</t>
    </r>
  </si>
  <si>
    <t>9,1,1,9</t>
  </si>
  <si>
    <r>
      <rPr>
        <sz val="12"/>
        <color theme="1"/>
        <rFont val="Arial"/>
        <family val="2"/>
      </rPr>
      <t>Revestimiento de venecitas</t>
    </r>
    <r>
      <rPr>
        <sz val="12"/>
        <color rgb="FFFF0000"/>
        <rFont val="Arial"/>
        <family val="2"/>
      </rPr>
      <t xml:space="preserve"> (detallar tipo y dimensiones)</t>
    </r>
  </si>
  <si>
    <t>9,1,1,10</t>
  </si>
  <si>
    <r>
      <rPr>
        <sz val="12"/>
        <color theme="1"/>
        <rFont val="Arial"/>
        <family val="2"/>
      </rPr>
      <t>Revestimiento ceramicos</t>
    </r>
    <r>
      <rPr>
        <sz val="12"/>
        <color rgb="FFFF0000"/>
        <rFont val="Arial"/>
        <family val="2"/>
      </rPr>
      <t xml:space="preserve"> (detallar dimensiones)</t>
    </r>
  </si>
  <si>
    <t>9,1,1,11</t>
  </si>
  <si>
    <t>Revestimiento porcelanato 60x30 cm en baños exteriores</t>
  </si>
  <si>
    <t>9,1,1,12</t>
  </si>
  <si>
    <r>
      <rPr>
        <sz val="12"/>
        <color theme="1"/>
        <rFont val="Arial"/>
        <family val="2"/>
      </rPr>
      <t xml:space="preserve">Revestimiento mármol   </t>
    </r>
    <r>
      <rPr>
        <sz val="12"/>
        <color rgb="FFFF0000"/>
        <rFont val="Arial"/>
        <family val="2"/>
      </rPr>
      <t>(detallar tipo y espesor)</t>
    </r>
  </si>
  <si>
    <t>9,1,1,13</t>
  </si>
  <si>
    <r>
      <rPr>
        <sz val="12"/>
        <color theme="1"/>
        <rFont val="Arial"/>
        <family val="2"/>
      </rPr>
      <t xml:space="preserve">Revestimiento granito </t>
    </r>
    <r>
      <rPr>
        <sz val="12"/>
        <color rgb="FFFF0000"/>
        <rFont val="Arial"/>
        <family val="2"/>
      </rPr>
      <t xml:space="preserve"> (detallar tipo y espesor)</t>
    </r>
  </si>
  <si>
    <t>9,1,1,14</t>
  </si>
  <si>
    <r>
      <rPr>
        <sz val="12"/>
        <color theme="1"/>
        <rFont val="Arial"/>
        <family val="2"/>
      </rPr>
      <t xml:space="preserve">Revestimiento madera </t>
    </r>
    <r>
      <rPr>
        <sz val="12"/>
        <color rgb="FFFF0000"/>
        <rFont val="Arial"/>
        <family val="2"/>
      </rPr>
      <t>(detallar tipo y espesor)</t>
    </r>
  </si>
  <si>
    <t>9,1,1,15</t>
  </si>
  <si>
    <r>
      <rPr>
        <sz val="12"/>
        <color theme="1"/>
        <rFont val="Arial"/>
        <family val="2"/>
      </rPr>
      <t>Revestimiento placa de yeso</t>
    </r>
    <r>
      <rPr>
        <sz val="12"/>
        <color rgb="FFFF0000"/>
        <rFont val="Arial"/>
        <family val="2"/>
      </rPr>
      <t xml:space="preserve"> (detallar tipo y espesor))</t>
    </r>
  </si>
  <si>
    <t>9,1,1,16</t>
  </si>
  <si>
    <r>
      <rPr>
        <sz val="12"/>
        <color theme="1"/>
        <rFont val="Arial"/>
        <family val="2"/>
      </rPr>
      <t xml:space="preserve">Revestimiento placa cementicia </t>
    </r>
    <r>
      <rPr>
        <sz val="12"/>
        <color rgb="FFFF0000"/>
        <rFont val="Arial"/>
        <family val="2"/>
      </rPr>
      <t>(detallar tipo y espesor)</t>
    </r>
  </si>
  <si>
    <t>9,1,1,17</t>
  </si>
  <si>
    <r>
      <rPr>
        <sz val="12"/>
        <color theme="1"/>
        <rFont val="Arial"/>
        <family val="2"/>
      </rPr>
      <t xml:space="preserve">Revestimiento papel  vinílico </t>
    </r>
    <r>
      <rPr>
        <sz val="12"/>
        <color rgb="FFFF0000"/>
        <rFont val="Arial"/>
        <family val="2"/>
      </rPr>
      <t>(detallar tipo de vinilo)</t>
    </r>
  </si>
  <si>
    <t>9,1,1,18</t>
  </si>
  <si>
    <t>Microcemento en paramentos</t>
  </si>
  <si>
    <t>9,1,1,19</t>
  </si>
  <si>
    <t xml:space="preserve">Cemento portland lustrado </t>
  </si>
  <si>
    <t>9.1.2</t>
  </si>
  <si>
    <t>REVESTIMIENTOS EXTERIORES</t>
  </si>
  <si>
    <t>9,1,2,1</t>
  </si>
  <si>
    <t>Reparación de revoques exteriores</t>
  </si>
  <si>
    <t>9,1,2,2</t>
  </si>
  <si>
    <t>Revoque exterior común grueso y fino</t>
  </si>
  <si>
    <t>9,1,2,3</t>
  </si>
  <si>
    <t>Revoque exterior grueso fretazado bajo revestimientos</t>
  </si>
  <si>
    <t>9,1,2,4</t>
  </si>
  <si>
    <t>Revoque exterior sobre metal desplegado</t>
  </si>
  <si>
    <t>9,1,2,5</t>
  </si>
  <si>
    <t>Revoque balai exterior</t>
  </si>
  <si>
    <t>9,1,2,6</t>
  </si>
  <si>
    <r>
      <rPr>
        <sz val="12"/>
        <color theme="1"/>
        <rFont val="Arial"/>
        <family val="2"/>
      </rPr>
      <t xml:space="preserve">Revoque predosificado monocapa exterior </t>
    </r>
    <r>
      <rPr>
        <sz val="12"/>
        <color rgb="FFFF0000"/>
        <rFont val="Arial"/>
        <family val="2"/>
      </rPr>
      <t>(detallar tipo)</t>
    </r>
  </si>
  <si>
    <t>9,1,2,7</t>
  </si>
  <si>
    <t xml:space="preserve">Revoque exterior  en jambas, dinteles y mochetas </t>
  </si>
  <si>
    <t>9,1,2,8</t>
  </si>
  <si>
    <t xml:space="preserve">Revestimiento vencitas </t>
  </si>
  <si>
    <t>9,1,2,9</t>
  </si>
  <si>
    <t>9,1,2,10</t>
  </si>
  <si>
    <t>9.1.3</t>
  </si>
  <si>
    <t>VARIOS</t>
  </si>
  <si>
    <t>9,1,3,1</t>
  </si>
  <si>
    <t>Umbrales de acero inoxidable en puertas interiores</t>
  </si>
  <si>
    <t>9,1,3,2</t>
  </si>
  <si>
    <t xml:space="preserve">Buña de aluminio U </t>
  </si>
  <si>
    <t>9,1,3,3</t>
  </si>
  <si>
    <t>Cantoneras de chapa galvanizada en aristas cantos vivos</t>
  </si>
  <si>
    <t>9.2</t>
  </si>
  <si>
    <t>CIELORRASOS</t>
  </si>
  <si>
    <t>9,2,1</t>
  </si>
  <si>
    <r>
      <rPr>
        <sz val="12"/>
        <color theme="1"/>
        <rFont val="Arial"/>
        <family val="2"/>
      </rPr>
      <t xml:space="preserve">Placas modulares de fibra de vidrio </t>
    </r>
    <r>
      <rPr>
        <sz val="12"/>
        <color rgb="FFFF0000"/>
        <rFont val="Arial"/>
        <family val="2"/>
      </rPr>
      <t>(detallar tipo y dimensiones)</t>
    </r>
  </si>
  <si>
    <t>9,2,2</t>
  </si>
  <si>
    <r>
      <rPr>
        <sz val="12"/>
        <color theme="1"/>
        <rFont val="Arial"/>
        <family val="2"/>
      </rPr>
      <t xml:space="preserve">Placas modulares de fibras  minerales </t>
    </r>
    <r>
      <rPr>
        <sz val="12"/>
        <color rgb="FFFF0000"/>
        <rFont val="Arial"/>
        <family val="2"/>
      </rPr>
      <t>(detallar tipo y dimensiones)</t>
    </r>
  </si>
  <si>
    <t>9,2,3</t>
  </si>
  <si>
    <r>
      <rPr>
        <sz val="12"/>
        <color theme="1"/>
        <rFont val="Arial"/>
        <family val="2"/>
      </rPr>
      <t>Cielorraso madera</t>
    </r>
    <r>
      <rPr>
        <sz val="12"/>
        <color rgb="FFFF0000"/>
        <rFont val="Arial"/>
        <family val="2"/>
      </rPr>
      <t xml:space="preserve"> (detallar tipo )</t>
    </r>
  </si>
  <si>
    <t>9,2,4</t>
  </si>
  <si>
    <r>
      <rPr>
        <sz val="12"/>
        <color theme="1"/>
        <rFont val="Arial"/>
        <family val="2"/>
      </rPr>
      <t xml:space="preserve">Cielorraso metálico </t>
    </r>
    <r>
      <rPr>
        <sz val="12"/>
        <color rgb="FFFF0000"/>
        <rFont val="Arial"/>
        <family val="2"/>
      </rPr>
      <t>(detallar tipo)</t>
    </r>
  </si>
  <si>
    <t>9,2,5</t>
  </si>
  <si>
    <t>Cielorraso  tablillas de PVC</t>
  </si>
  <si>
    <t>9,2,6</t>
  </si>
  <si>
    <t>Revoque interior común 3 capas sobre cielorrasos de hormigón</t>
  </si>
  <si>
    <t>9,2,7</t>
  </si>
  <si>
    <t>9,2,8</t>
  </si>
  <si>
    <t>Placa cementicia espesor xx mm</t>
  </si>
  <si>
    <t>9,2,9</t>
  </si>
  <si>
    <t>Placa de yeso similar Armstrong 60 x 120 en salón multiuso</t>
  </si>
  <si>
    <t>9.3</t>
  </si>
  <si>
    <t xml:space="preserve">PAVIMENTOS </t>
  </si>
  <si>
    <t>9.3.1</t>
  </si>
  <si>
    <t>Pavimentos Interiores</t>
  </si>
  <si>
    <t>9,3,1,1</t>
  </si>
  <si>
    <t>Carpeta arena y portland (volver a la original)</t>
  </si>
  <si>
    <t>9,3,1,2</t>
  </si>
  <si>
    <t>Baldosa monolitica 30x30cm color gris</t>
  </si>
  <si>
    <t>9,3,1,3</t>
  </si>
  <si>
    <r>
      <rPr>
        <sz val="12"/>
        <color theme="1"/>
        <rFont val="Arial"/>
        <family val="2"/>
      </rPr>
      <t xml:space="preserve">Baldosa cerámica </t>
    </r>
    <r>
      <rPr>
        <sz val="12"/>
        <color rgb="FFFF0000"/>
        <rFont val="Arial"/>
        <family val="2"/>
      </rPr>
      <t>(detallar por tipo y dimensiones)</t>
    </r>
  </si>
  <si>
    <t>9,3,1,4</t>
  </si>
  <si>
    <r>
      <rPr>
        <sz val="12"/>
        <color theme="1"/>
        <rFont val="Arial"/>
        <family val="2"/>
      </rPr>
      <t>Baldosa porcelanato</t>
    </r>
    <r>
      <rPr>
        <sz val="12"/>
        <color rgb="FFFF0000"/>
        <rFont val="Arial"/>
        <family val="2"/>
      </rPr>
      <t xml:space="preserve"> (detallar por tipo y dimensiones)</t>
    </r>
  </si>
  <si>
    <t>9,3,1,5</t>
  </si>
  <si>
    <r>
      <rPr>
        <sz val="12"/>
        <color theme="1"/>
        <rFont val="Arial"/>
        <family val="2"/>
      </rPr>
      <t xml:space="preserve">Baldosa calcárea </t>
    </r>
    <r>
      <rPr>
        <sz val="12"/>
        <color rgb="FFFF0000"/>
        <rFont val="Arial"/>
        <family val="2"/>
      </rPr>
      <t xml:space="preserve"> (detallar tipo y dimensiones)</t>
    </r>
  </si>
  <si>
    <t>9,3,1,6</t>
  </si>
  <si>
    <r>
      <rPr>
        <sz val="12"/>
        <color theme="1"/>
        <rFont val="Arial"/>
        <family val="2"/>
      </rPr>
      <t xml:space="preserve">Microcemento </t>
    </r>
    <r>
      <rPr>
        <sz val="12"/>
        <color rgb="FFFF0000"/>
        <rFont val="Arial"/>
        <family val="2"/>
      </rPr>
      <t>(detallar tipo)</t>
    </r>
  </si>
  <si>
    <t>9,3,1,7</t>
  </si>
  <si>
    <r>
      <rPr>
        <sz val="12"/>
        <color theme="1"/>
        <rFont val="Arial"/>
        <family val="2"/>
      </rPr>
      <t xml:space="preserve">Madera en tablas </t>
    </r>
    <r>
      <rPr>
        <sz val="12"/>
        <color rgb="FFFF0000"/>
        <rFont val="Arial"/>
        <family val="2"/>
      </rPr>
      <t>(detallar tipo de madera y ancho de tabla)</t>
    </r>
  </si>
  <si>
    <t>9,3,1,8</t>
  </si>
  <si>
    <r>
      <rPr>
        <sz val="12"/>
        <color theme="1"/>
        <rFont val="Arial"/>
        <family val="2"/>
      </rPr>
      <t xml:space="preserve">Parquet </t>
    </r>
    <r>
      <rPr>
        <sz val="12"/>
        <color rgb="FFFF0000"/>
        <rFont val="Arial"/>
        <family val="2"/>
      </rPr>
      <t>(detallar tipo de madera)</t>
    </r>
  </si>
  <si>
    <t>9,3,1,9</t>
  </si>
  <si>
    <r>
      <rPr>
        <sz val="12"/>
        <color theme="1"/>
        <rFont val="Arial"/>
        <family val="2"/>
      </rPr>
      <t xml:space="preserve">Piso flotante </t>
    </r>
    <r>
      <rPr>
        <sz val="12"/>
        <color rgb="FFFF0000"/>
        <rFont val="Arial"/>
        <family val="2"/>
      </rPr>
      <t>(detallar tipo y espesor en mm)</t>
    </r>
  </si>
  <si>
    <t>9,3,1,10</t>
  </si>
  <si>
    <r>
      <rPr>
        <sz val="12"/>
        <color theme="1"/>
        <rFont val="Arial"/>
        <family val="2"/>
      </rPr>
      <t xml:space="preserve">Vinílico en tablillas </t>
    </r>
    <r>
      <rPr>
        <sz val="12"/>
        <color rgb="FFFF0000"/>
        <rFont val="Arial"/>
        <family val="2"/>
      </rPr>
      <t>(detallar tipo y espesor)</t>
    </r>
  </si>
  <si>
    <t>9,3,1,11</t>
  </si>
  <si>
    <r>
      <rPr>
        <sz val="12"/>
        <color theme="1"/>
        <rFont val="Arial"/>
        <family val="2"/>
      </rPr>
      <t xml:space="preserve">Baldosa vinílica </t>
    </r>
    <r>
      <rPr>
        <sz val="12"/>
        <color rgb="FFFF0000"/>
        <rFont val="Arial"/>
        <family val="2"/>
      </rPr>
      <t>(detallar tipo y dimensiones)</t>
    </r>
  </si>
  <si>
    <t>9,3,1,12</t>
  </si>
  <si>
    <r>
      <rPr>
        <sz val="12"/>
        <color theme="1"/>
        <rFont val="Arial"/>
        <family val="2"/>
      </rPr>
      <t xml:space="preserve">Vinílico en rollo </t>
    </r>
    <r>
      <rPr>
        <sz val="12"/>
        <color rgb="FFFF0000"/>
        <rFont val="Arial"/>
        <family val="2"/>
      </rPr>
      <t>(detallar tipo)</t>
    </r>
  </si>
  <si>
    <t>9,3,1,13</t>
  </si>
  <si>
    <r>
      <rPr>
        <sz val="12"/>
        <color theme="1"/>
        <rFont val="Arial"/>
        <family val="2"/>
      </rPr>
      <t xml:space="preserve">Piso técnico </t>
    </r>
    <r>
      <rPr>
        <sz val="12"/>
        <color rgb="FFFF0000"/>
        <rFont val="Arial"/>
        <family val="2"/>
      </rPr>
      <t>(detallar tipo)</t>
    </r>
  </si>
  <si>
    <t>9,3,1,14</t>
  </si>
  <si>
    <r>
      <rPr>
        <sz val="12"/>
        <color theme="1"/>
        <rFont val="Arial"/>
        <family val="2"/>
      </rPr>
      <t>Zócalo monolítico</t>
    </r>
    <r>
      <rPr>
        <sz val="12"/>
        <color rgb="FFFF0000"/>
        <rFont val="Arial"/>
        <family val="2"/>
      </rPr>
      <t xml:space="preserve"> (detallar tipo y espesor)</t>
    </r>
  </si>
  <si>
    <t>9,3,1,15</t>
  </si>
  <si>
    <r>
      <rPr>
        <sz val="12"/>
        <color theme="1"/>
        <rFont val="Arial"/>
        <family val="2"/>
      </rPr>
      <t>Zócalo de madera</t>
    </r>
    <r>
      <rPr>
        <sz val="12"/>
        <color rgb="FFFF0000"/>
        <rFont val="Arial"/>
        <family val="2"/>
      </rPr>
      <t xml:space="preserve"> (detallar tipo de madera y espesor) </t>
    </r>
  </si>
  <si>
    <t>9.3.2</t>
  </si>
  <si>
    <t>Pavimentos Exteriores</t>
  </si>
  <si>
    <t>9,3,2,1</t>
  </si>
  <si>
    <r>
      <rPr>
        <sz val="12"/>
        <color theme="1"/>
        <rFont val="Arial"/>
        <family val="2"/>
      </rPr>
      <t xml:space="preserve">Adoquines de granito </t>
    </r>
    <r>
      <rPr>
        <sz val="12"/>
        <color rgb="FFFF0000"/>
        <rFont val="Arial"/>
        <family val="2"/>
      </rPr>
      <t>(detallar dimensiones)</t>
    </r>
  </si>
  <si>
    <t>9,3,2,2</t>
  </si>
  <si>
    <r>
      <rPr>
        <sz val="12"/>
        <color theme="1"/>
        <rFont val="Arial"/>
        <family val="2"/>
      </rPr>
      <t xml:space="preserve">Adoquines de hormigón </t>
    </r>
    <r>
      <rPr>
        <sz val="12"/>
        <color rgb="FFFF0000"/>
        <rFont val="Arial"/>
        <family val="2"/>
      </rPr>
      <t>(detallar dimensiones)</t>
    </r>
  </si>
  <si>
    <t>9,3,2,3</t>
  </si>
  <si>
    <r>
      <rPr>
        <sz val="12"/>
        <color theme="1"/>
        <rFont val="Arial"/>
        <family val="2"/>
      </rPr>
      <t xml:space="preserve">Piedra laja </t>
    </r>
    <r>
      <rPr>
        <sz val="12"/>
        <color rgb="FFFF0000"/>
        <rFont val="Arial"/>
        <family val="2"/>
      </rPr>
      <t>(detallar tipo y dimensiones)</t>
    </r>
  </si>
  <si>
    <t>9,3,2,4</t>
  </si>
  <si>
    <t>Canto rodado</t>
  </si>
  <si>
    <t>9,3,2,5</t>
  </si>
  <si>
    <t>Caucho continuo</t>
  </si>
  <si>
    <t>9,3,2,6</t>
  </si>
  <si>
    <t xml:space="preserve">Pavimento deportivo de poliuretano </t>
  </si>
  <si>
    <t>9,3,2,7</t>
  </si>
  <si>
    <t>Pavimento deportivo de hormigón</t>
  </si>
  <si>
    <t>9,3,2,8</t>
  </si>
  <si>
    <t xml:space="preserve">Alisado de arena y pórtland </t>
  </si>
  <si>
    <t>9,3,2,9</t>
  </si>
  <si>
    <t>Hormigón llaneado en veredas E= 10cm armado con malla C30</t>
  </si>
  <si>
    <t>9,3,2,10</t>
  </si>
  <si>
    <t>Revestimiento de piso en cocina: Mónolítico 30x30 color gris</t>
  </si>
  <si>
    <t>9,3,2,11</t>
  </si>
  <si>
    <t>Revestimiento de baño en escuela piso y paredes luego de la ejecución de la instalación sanitaria de desagües</t>
  </si>
  <si>
    <t>9,3,2,12</t>
  </si>
  <si>
    <r>
      <rPr>
        <sz val="12"/>
        <color theme="1"/>
        <rFont val="Arial"/>
        <family val="2"/>
      </rPr>
      <t xml:space="preserve">Losetones de hormigón vibrado </t>
    </r>
    <r>
      <rPr>
        <sz val="12"/>
        <color rgb="FFFF0000"/>
        <rFont val="Arial"/>
        <family val="2"/>
      </rPr>
      <t>(detallar dimensiones y espesor)</t>
    </r>
  </si>
  <si>
    <t>9,3,2,13</t>
  </si>
  <si>
    <t xml:space="preserve">Hormigón terminación fretazado en paños </t>
  </si>
  <si>
    <t>9,3,2,14</t>
  </si>
  <si>
    <t>Bloques de hormigón vibrado calado para tránsito vehicular</t>
  </si>
  <si>
    <t>9,3,2,15</t>
  </si>
  <si>
    <r>
      <rPr>
        <sz val="12"/>
        <color theme="1"/>
        <rFont val="Arial"/>
        <family val="2"/>
      </rPr>
      <t xml:space="preserve">Baldosa monolitica  exterior </t>
    </r>
    <r>
      <rPr>
        <sz val="12"/>
        <color rgb="FFFF0000"/>
        <rFont val="Arial"/>
        <family val="2"/>
      </rPr>
      <t>(detallar tipo y  dimensiones)</t>
    </r>
  </si>
  <si>
    <t>9,3,2,16</t>
  </si>
  <si>
    <r>
      <rPr>
        <sz val="12"/>
        <color theme="1"/>
        <rFont val="Arial"/>
        <family val="2"/>
      </rPr>
      <t xml:space="preserve">Baldosa calcárea  </t>
    </r>
    <r>
      <rPr>
        <sz val="12"/>
        <color rgb="FFFF0000"/>
        <rFont val="Arial"/>
        <family val="2"/>
      </rPr>
      <t>(detallar tipo y dimensiones)</t>
    </r>
  </si>
  <si>
    <t>9,3,2,17</t>
  </si>
  <si>
    <r>
      <rPr>
        <sz val="12"/>
        <color theme="1"/>
        <rFont val="Arial"/>
        <family val="2"/>
      </rPr>
      <t xml:space="preserve">Piso de madera </t>
    </r>
    <r>
      <rPr>
        <sz val="12"/>
        <color rgb="FFFF0000"/>
        <rFont val="Arial"/>
        <family val="2"/>
      </rPr>
      <t>(detallar tipo de madera y diemensiones)</t>
    </r>
  </si>
  <si>
    <t>9,3,2,18</t>
  </si>
  <si>
    <r>
      <rPr>
        <sz val="12"/>
        <color theme="1"/>
        <rFont val="Arial"/>
        <family val="2"/>
      </rPr>
      <t>Zócalo monolítico</t>
    </r>
    <r>
      <rPr>
        <sz val="12"/>
        <color rgb="FFFF0000"/>
        <rFont val="Arial"/>
        <family val="2"/>
      </rPr>
      <t xml:space="preserve"> (detallar tipo y altura)</t>
    </r>
  </si>
  <si>
    <t>9,3,2,19</t>
  </si>
  <si>
    <r>
      <rPr>
        <sz val="12"/>
        <color theme="1"/>
        <rFont val="Arial"/>
        <family val="2"/>
      </rPr>
      <t>Zócalo de madera</t>
    </r>
    <r>
      <rPr>
        <sz val="12"/>
        <color rgb="FFFF0000"/>
        <rFont val="Arial"/>
        <family val="2"/>
      </rPr>
      <t xml:space="preserve"> (detallar tipo de madera y altura) </t>
    </r>
  </si>
  <si>
    <t>9,3,2,20</t>
  </si>
  <si>
    <r>
      <rPr>
        <sz val="12"/>
        <color theme="1"/>
        <rFont val="Arial"/>
        <family val="2"/>
      </rPr>
      <t xml:space="preserve">Zócalo calcáreo </t>
    </r>
    <r>
      <rPr>
        <sz val="12"/>
        <color rgb="FFFF0000"/>
        <rFont val="Arial"/>
        <family val="2"/>
      </rPr>
      <t>(detallar altura)</t>
    </r>
  </si>
  <si>
    <t>9,3,23</t>
  </si>
  <si>
    <r>
      <rPr>
        <sz val="12"/>
        <color theme="1"/>
        <rFont val="Arial"/>
        <family val="2"/>
      </rPr>
      <t>Escalones prefabricados de hormigón</t>
    </r>
    <r>
      <rPr>
        <sz val="12"/>
        <color rgb="FFFF0000"/>
        <rFont val="Arial"/>
        <family val="2"/>
      </rPr>
      <t>(detallar dimensiones)</t>
    </r>
  </si>
  <si>
    <t>10.00</t>
  </si>
  <si>
    <t>TERMINACION DE CUBIERTAS</t>
  </si>
  <si>
    <t>10.1</t>
  </si>
  <si>
    <t>REPARACIÓN DE CUBIERTA ABOVEDADA</t>
  </si>
  <si>
    <t>10,1,1</t>
  </si>
  <si>
    <t>Lechada de cemento puro sobre losa de hormigón</t>
  </si>
  <si>
    <t>10,1,2</t>
  </si>
  <si>
    <t>Lámina de polietileno 100 micrones</t>
  </si>
  <si>
    <t>10,1,3</t>
  </si>
  <si>
    <r>
      <rPr>
        <sz val="12"/>
        <color theme="1"/>
        <rFont val="Arial"/>
        <family val="2"/>
      </rPr>
      <t xml:space="preserve">Poliestireno expandido autotrabante en placas </t>
    </r>
    <r>
      <rPr>
        <sz val="12"/>
        <color rgb="FFFF0000"/>
        <rFont val="Arial"/>
        <family val="2"/>
      </rPr>
      <t>(detallar espesor)</t>
    </r>
  </si>
  <si>
    <t>10,1,4</t>
  </si>
  <si>
    <t>Poliuretano rígido proyectado</t>
  </si>
  <si>
    <t>10,1,5</t>
  </si>
  <si>
    <t>Rellenos y pendientes</t>
  </si>
  <si>
    <t>Carpeta arena y portland sobre cubierta abovedada</t>
  </si>
  <si>
    <t>10,1,6</t>
  </si>
  <si>
    <t>Imprimación- a base solvente (no acuosa)</t>
  </si>
  <si>
    <t>10,1,7</t>
  </si>
  <si>
    <t>Membrana asfaltica 4 mm con dos almas centrales polietileno alta densidad, terminacion aluminio gofrado.</t>
  </si>
  <si>
    <t>10,1,8</t>
  </si>
  <si>
    <t>Membrana terminación geotextil</t>
  </si>
  <si>
    <t>10,1,9</t>
  </si>
  <si>
    <t>Membrana de PVC</t>
  </si>
  <si>
    <t>10,1,10</t>
  </si>
  <si>
    <t>Membrana líquida elastomérica</t>
  </si>
  <si>
    <t>10,1,11</t>
  </si>
  <si>
    <t>Protecciones y terminaciones</t>
  </si>
  <si>
    <t>10,1,12</t>
  </si>
  <si>
    <t>Cierre de gargantas en pretiles</t>
  </si>
  <si>
    <t>10,1,13</t>
  </si>
  <si>
    <t>Juntas de impermeabilizacion</t>
  </si>
  <si>
    <t>10,1,14</t>
  </si>
  <si>
    <t>Canalones de desagüe</t>
  </si>
  <si>
    <t>10,1,15</t>
  </si>
  <si>
    <t>Ductos y chimeneas</t>
  </si>
  <si>
    <t>10,1,16</t>
  </si>
  <si>
    <t>Embudos en bajadas de pluviales</t>
  </si>
  <si>
    <t>10,1,17</t>
  </si>
  <si>
    <t>Prueba de estanqueidad de azoteas</t>
  </si>
  <si>
    <t>10,1,19</t>
  </si>
  <si>
    <t>Globos en bajadas pluviales</t>
  </si>
  <si>
    <t>10.2</t>
  </si>
  <si>
    <t>CUBIERTAS LIVIANAS</t>
  </si>
  <si>
    <t>10,2,1</t>
  </si>
  <si>
    <t>Cubierta de chapa galvanizada sinusoidal calibre 26 (igual a la existente en salón multiuso)</t>
  </si>
  <si>
    <t>10,2,2</t>
  </si>
  <si>
    <r>
      <rPr>
        <sz val="12"/>
        <color theme="1"/>
        <rFont val="Arial"/>
        <family val="2"/>
      </rPr>
      <t>Panel multicapa con núcleo de poliestireno expandido y caras acero galvanizado prepintado espesor xxcm</t>
    </r>
    <r>
      <rPr>
        <sz val="12"/>
        <color rgb="FFFF0000"/>
        <rFont val="Arial"/>
        <family val="2"/>
      </rPr>
      <t xml:space="preserve"> (detallar espesor)</t>
    </r>
  </si>
  <si>
    <r>
      <rPr>
        <sz val="12"/>
        <color theme="1"/>
        <rFont val="Arial"/>
        <family val="2"/>
      </rPr>
      <t>Panel multicapa con núcleo de poliuretano alta densidad y caras acero galvanizado prepintado espesor xxcm</t>
    </r>
    <r>
      <rPr>
        <sz val="12"/>
        <color rgb="FFFF0000"/>
        <rFont val="Arial"/>
        <family val="2"/>
      </rPr>
      <t xml:space="preserve"> (detallar espesor)</t>
    </r>
  </si>
  <si>
    <t>10,2,3</t>
  </si>
  <si>
    <r>
      <rPr>
        <sz val="12"/>
        <color theme="1"/>
        <rFont val="Arial"/>
        <family val="2"/>
      </rPr>
      <t xml:space="preserve">Cubierta de tejas cerámicas </t>
    </r>
    <r>
      <rPr>
        <sz val="12"/>
        <color rgb="FFFF0000"/>
        <rFont val="Arial"/>
        <family val="2"/>
      </rPr>
      <t>(detallar tipo)</t>
    </r>
  </si>
  <si>
    <t>10,2,4</t>
  </si>
  <si>
    <r>
      <rPr>
        <sz val="12"/>
        <color theme="1"/>
        <rFont val="Arial"/>
        <family val="2"/>
      </rPr>
      <t xml:space="preserve">Cubierta de tejas asfálticas </t>
    </r>
    <r>
      <rPr>
        <sz val="12"/>
        <color rgb="FFFF0000"/>
        <rFont val="Arial"/>
        <family val="2"/>
      </rPr>
      <t>(detallar tipo)</t>
    </r>
  </si>
  <si>
    <t>10,2,5</t>
  </si>
  <si>
    <t>Cumbreras</t>
  </si>
  <si>
    <t>10,2,6</t>
  </si>
  <si>
    <t>Babetas</t>
  </si>
  <si>
    <t>10,2,7</t>
  </si>
  <si>
    <t>Canalón de desagüe galvanizado</t>
  </si>
  <si>
    <t>10,2,8</t>
  </si>
  <si>
    <t>Piezas y accesorios</t>
  </si>
  <si>
    <t>10.3</t>
  </si>
  <si>
    <t>REPARACION DE CUBIERTAS  EXISTENTES</t>
  </si>
  <si>
    <t>10,3,1</t>
  </si>
  <si>
    <t>Limpieza de azotea</t>
  </si>
  <si>
    <t>10,3,2</t>
  </si>
  <si>
    <t>Limpieza de desagües pluviales</t>
  </si>
  <si>
    <t>10,3,3</t>
  </si>
  <si>
    <t>Retiro de impermeabilizacion existente</t>
  </si>
  <si>
    <t>10,3,4</t>
  </si>
  <si>
    <t>Reparación de cubierta de hormigón</t>
  </si>
  <si>
    <t>10,3,5</t>
  </si>
  <si>
    <t>Reparación de cubierta liviana</t>
  </si>
  <si>
    <t>10,3,6</t>
  </si>
  <si>
    <t>Colocacion de globos en bajadas pluviales</t>
  </si>
  <si>
    <t>11.00</t>
  </si>
  <si>
    <t xml:space="preserve"> CARPINTERIA</t>
  </si>
  <si>
    <t>Tipo C01  Puerta interior baño salón multiuso</t>
  </si>
  <si>
    <t>Tipo Cx- Ventana (incluye suministro e instalación)</t>
  </si>
  <si>
    <t>Tipo Cx- Placard (incluye suministro e instalación)</t>
  </si>
  <si>
    <t>Tipo Cx- Mostrador (incluye suministro y colocación)</t>
  </si>
  <si>
    <t>Tipo Cx- Pizarrón (incluye suministro e instalación)</t>
  </si>
  <si>
    <t>Tipo Cx- Mampara (incluye suministro y colocación)</t>
  </si>
  <si>
    <t>Tipo Cx - Perchero (incliuye suministro y colocación)</t>
  </si>
  <si>
    <t>Tipo Cx- Protector de muro  (incluye suministro  y colocación)</t>
  </si>
  <si>
    <t>Tipo Cx- Pasamano (suministro y colocación)</t>
  </si>
  <si>
    <t>Tipo Cx- Baranda (suministro y colocación)</t>
  </si>
  <si>
    <t xml:space="preserve">Tipo Cx - Barrote de cortina (suministro y colocación) </t>
  </si>
  <si>
    <t>Tipo Cx- Nariz de escalón (suministro y colocación)</t>
  </si>
  <si>
    <t>Reparación de aberturas existentes</t>
  </si>
  <si>
    <t>12.00</t>
  </si>
  <si>
    <t>ALUMINIO</t>
  </si>
  <si>
    <t>Tipo A01 - Puerta batiente 1 hoja (incluye suministro e instalación)</t>
  </si>
  <si>
    <t>Tipo A02 - Ventana batiente 1 hoja (incluye suministro e instalación)</t>
  </si>
  <si>
    <t>Tipo A03 - Puerta batiente 1 hoja (incluye suministro y colocación)</t>
  </si>
  <si>
    <t xml:space="preserve">Tipo A04 - Ventana tabaquera  (incluye suministro y colocación) </t>
  </si>
  <si>
    <t>Tipo A05 - Ventana corrediza dos hojas (incluye suministro e instalación)</t>
  </si>
  <si>
    <t>Tipo A06 - Puerta batiente 1 hoja (incluye suministro e instalación)</t>
  </si>
  <si>
    <t>Tipo A07 - Ventana corrediza 2 hojas (incluye suministro e instalación)</t>
  </si>
  <si>
    <t>Tipo A08 - Puerta batiente + conector aluminio + ventana corrediza dos hojas (incluye suministro e instalación)</t>
  </si>
  <si>
    <t>Tipo A09 - Ventana tabaquera (incluye suministro e instalación)</t>
  </si>
  <si>
    <t>13.00</t>
  </si>
  <si>
    <t xml:space="preserve"> HERRERIA</t>
  </si>
  <si>
    <t>Tipo Hx  Puerta (incluye suministro e instalación)</t>
  </si>
  <si>
    <t>Tipo Hx  Ventana (incluye suministro e instalación)</t>
  </si>
  <si>
    <t>Tipo Hx  Rejilla  (incluye suministro e instalación)</t>
  </si>
  <si>
    <t>Tipo Hx Mástiles (incluye suministro e instalación)</t>
  </si>
  <si>
    <r>
      <rPr>
        <sz val="12"/>
        <color theme="1"/>
        <rFont val="Arial"/>
        <family val="2"/>
      </rPr>
      <t xml:space="preserve">Tipo Hx - Cortina metálica enrrollable microperforada </t>
    </r>
    <r>
      <rPr>
        <sz val="12"/>
        <color rgb="FFFF0000"/>
        <rFont val="Arial"/>
        <family val="2"/>
      </rPr>
      <t>(detallar manual o automática)</t>
    </r>
  </si>
  <si>
    <t>Tipo Hx Reja -  (incluye suministro e instalación)</t>
  </si>
  <si>
    <t>14.00</t>
  </si>
  <si>
    <t>ACERO INOXIDABLE</t>
  </si>
  <si>
    <t>Tipo Ai01 - Mesada con estantería inferior (incluye suministro e instalación)</t>
  </si>
  <si>
    <t>Tipo Ai02 - Campana de extracción (incluye suministro e instalación)</t>
  </si>
  <si>
    <t>Tipo Aix- Escurridor (incluye suministro e instalación)</t>
  </si>
  <si>
    <t>Tipo Aix- Campana de extracción (incluye suministro e instalación)</t>
  </si>
  <si>
    <t>Tipo Aix- Mueble tipo x (incluye suministro e instalación)</t>
  </si>
  <si>
    <t>Tipo Aix- Mesada (incluye suministro e instalación)</t>
  </si>
  <si>
    <t>Tipo Aix- Pileta (incluye suministro e instalación)</t>
  </si>
  <si>
    <t>Tipo Aix- Mingitorio (incluye suministro e instalación)</t>
  </si>
  <si>
    <t>Zócalo (incluye suministro e instalación)</t>
  </si>
  <si>
    <t>Protectores de puertas (incluye suministro e instalación)</t>
  </si>
  <si>
    <t>Pileta  acero inoxidable de cocina simple</t>
  </si>
  <si>
    <t>Pileta acero inoxidable de cocina doble</t>
  </si>
  <si>
    <t>Bacha de acero inoxidable</t>
  </si>
  <si>
    <t>15.00</t>
  </si>
  <si>
    <t>VIDRIOS-ESPEJOS</t>
  </si>
  <si>
    <t>Tipo Vx - Vidrio  (incluye suministro y colocación)</t>
  </si>
  <si>
    <t>Tipo Vx- Baranda (incluye suministro y colocación)</t>
  </si>
  <si>
    <t>Tipo Vx- Lucernario (incluye suministro y colocación)</t>
  </si>
  <si>
    <t>Tipo Vx- Claraboya (incluye suministro y colocación)</t>
  </si>
  <si>
    <t>Tipo Vx - Espejo baño (incluye suministro y colocación)</t>
  </si>
  <si>
    <t>16.00</t>
  </si>
  <si>
    <t>PETREOS</t>
  </si>
  <si>
    <t>Tipo Px - Mesada  (incluye suministro y colocación</t>
  </si>
  <si>
    <t>Tipo Px - Escalón</t>
  </si>
  <si>
    <t>Tipo Px - Umbral  (incluye suministro y colocación)</t>
  </si>
  <si>
    <t>17.00</t>
  </si>
  <si>
    <t>PINTURA</t>
  </si>
  <si>
    <t>17.1</t>
  </si>
  <si>
    <t>PINTURA SOBRE MAMPOSTERÍA, HORMIGÓN  Y YESO</t>
  </si>
  <si>
    <t>Mampostería interior</t>
  </si>
  <si>
    <t>17,1,1</t>
  </si>
  <si>
    <t>Imprimación sobre revoque</t>
  </si>
  <si>
    <t>17,1,2</t>
  </si>
  <si>
    <t xml:space="preserve">Sellador- Fijador al agua </t>
  </si>
  <si>
    <t>17,1,3</t>
  </si>
  <si>
    <t>Fijador al aguarrás</t>
  </si>
  <si>
    <t>17,1,4</t>
  </si>
  <si>
    <t>Enduido plástico texturable</t>
  </si>
  <si>
    <t>17,1,5</t>
  </si>
  <si>
    <t xml:space="preserve">Pintura al agua </t>
  </si>
  <si>
    <t>17,1,6</t>
  </si>
  <si>
    <t>Pintura al agua ultralavable</t>
  </si>
  <si>
    <t>17,1,7</t>
  </si>
  <si>
    <t xml:space="preserve">Pintura látex </t>
  </si>
  <si>
    <t>17,1,8</t>
  </si>
  <si>
    <t>Pintura látex antihongos</t>
  </si>
  <si>
    <t>17,1,9</t>
  </si>
  <si>
    <t>Pintura látex al agua antihongos en cielorrasos</t>
  </si>
  <si>
    <t>17,1,10</t>
  </si>
  <si>
    <t>Pintura al agua para cielorrasos</t>
  </si>
  <si>
    <t>17,1,11</t>
  </si>
  <si>
    <t>Esmalte epóxi sobre azulejos</t>
  </si>
  <si>
    <t>Mampostería exterior</t>
  </si>
  <si>
    <t>17,1,12</t>
  </si>
  <si>
    <t>Imprimacion sobre revoques exteriores</t>
  </si>
  <si>
    <t>17,1,13</t>
  </si>
  <si>
    <t>Fijador -sellador al agua sobre revoques exteriores</t>
  </si>
  <si>
    <t>17,1,14</t>
  </si>
  <si>
    <t>17,1,15</t>
  </si>
  <si>
    <t>Sellador impremeabilizante al agua (para cerámicos, pétreos y hormigón visto)</t>
  </si>
  <si>
    <t>17,1,16</t>
  </si>
  <si>
    <t>Pintura acrilica al agua</t>
  </si>
  <si>
    <t>17,1,17</t>
  </si>
  <si>
    <t>Sellador de manchas base solvente permeable al vapor</t>
  </si>
  <si>
    <t>17,1,18</t>
  </si>
  <si>
    <t>Pintura látex al agua antialgas</t>
  </si>
  <si>
    <t>17,1,19</t>
  </si>
  <si>
    <t>Esmalte epóxi en tanques de agua ó plietas</t>
  </si>
  <si>
    <t>17.2</t>
  </si>
  <si>
    <t>PINTURA SOBRE MADERA</t>
  </si>
  <si>
    <t>17,2,1</t>
  </si>
  <si>
    <t>Fondo universal al agua</t>
  </si>
  <si>
    <t>17,2,2</t>
  </si>
  <si>
    <t>Fondo blanco sellador base aguarrás mineral</t>
  </si>
  <si>
    <t>17,2,3</t>
  </si>
  <si>
    <t>Insecticida (preventivo ó curativo)</t>
  </si>
  <si>
    <t>17,2,4</t>
  </si>
  <si>
    <t>Protector sintético transparente base aguarrás mineral</t>
  </si>
  <si>
    <t>17,2,5</t>
  </si>
  <si>
    <t>Tinta de lustre</t>
  </si>
  <si>
    <t>17,2,6</t>
  </si>
  <si>
    <t xml:space="preserve">Esmalte al agua </t>
  </si>
  <si>
    <t>17,2,7</t>
  </si>
  <si>
    <t>Esmalte sintético base aguarrás mineral</t>
  </si>
  <si>
    <t>17,2,8</t>
  </si>
  <si>
    <t>Barniz transparente al agua para maderas duras</t>
  </si>
  <si>
    <t>17,2,9</t>
  </si>
  <si>
    <t>Barniz transparente base aguarrás mineral</t>
  </si>
  <si>
    <t>17.3</t>
  </si>
  <si>
    <t>PINTURA SOBRE METALES</t>
  </si>
  <si>
    <t>17,3,1</t>
  </si>
  <si>
    <t>Fondo antióxido sintético</t>
  </si>
  <si>
    <t>17,3,2</t>
  </si>
  <si>
    <t>17,3,3</t>
  </si>
  <si>
    <t>Convertidor de óxido</t>
  </si>
  <si>
    <t>17,3,4</t>
  </si>
  <si>
    <t>17,3,5</t>
  </si>
  <si>
    <t>17.4</t>
  </si>
  <si>
    <t>PINTURA SOBRE PÍSOS</t>
  </si>
  <si>
    <t>17,4,1</t>
  </si>
  <si>
    <t>Pintura látex al agua  para pisos</t>
  </si>
  <si>
    <t>18.00</t>
  </si>
  <si>
    <t>INSTALACION SANITARIA</t>
  </si>
  <si>
    <t>18.1</t>
  </si>
  <si>
    <t>RED DE DESAGÜES</t>
  </si>
  <si>
    <t>18,1,1</t>
  </si>
  <si>
    <t>CI  40x40</t>
  </si>
  <si>
    <t>18,1,2</t>
  </si>
  <si>
    <t>CI 60x60</t>
  </si>
  <si>
    <t>18,1,3</t>
  </si>
  <si>
    <t>CI 60x60 con sifon desconector</t>
  </si>
  <si>
    <t>18,1,4</t>
  </si>
  <si>
    <t>BDA 20x20</t>
  </si>
  <si>
    <t>18,1,5</t>
  </si>
  <si>
    <t>BDC 40x40</t>
  </si>
  <si>
    <t>18,1,6</t>
  </si>
  <si>
    <t>Caja sifoide 20x20cm</t>
  </si>
  <si>
    <t>18,1,7</t>
  </si>
  <si>
    <t>PPT 20X20</t>
  </si>
  <si>
    <t>18,1,8</t>
  </si>
  <si>
    <t>PPT 40x40</t>
  </si>
  <si>
    <t>18,1,9</t>
  </si>
  <si>
    <t>Interceptor de grasa 80 lts.</t>
  </si>
  <si>
    <t>18,1,10</t>
  </si>
  <si>
    <t xml:space="preserve">Cañeria de desague primario PVC 63 </t>
  </si>
  <si>
    <t>18,1,11</t>
  </si>
  <si>
    <t>Cañeria de desague primario PVC 110</t>
  </si>
  <si>
    <t>18,1,12</t>
  </si>
  <si>
    <t>Cañeria de desague primario PVC 160</t>
  </si>
  <si>
    <t>18,1,13</t>
  </si>
  <si>
    <t>Cañeria de desague pluvial PVC 110</t>
  </si>
  <si>
    <t>18,1,14</t>
  </si>
  <si>
    <t>Cañeria de desague pluvial PVC 160</t>
  </si>
  <si>
    <t>18,1,15</t>
  </si>
  <si>
    <t>Columna de bajadas de pluviales en HF</t>
  </si>
  <si>
    <t>18,1,16</t>
  </si>
  <si>
    <t>Tuberías subterráneas</t>
  </si>
  <si>
    <t>18,1,19</t>
  </si>
  <si>
    <t>Tuberías de ventilación</t>
  </si>
  <si>
    <t>18,1,20</t>
  </si>
  <si>
    <t>Red de impulsión de agua</t>
  </si>
  <si>
    <t>18,1,21</t>
  </si>
  <si>
    <t>Pozo impermeable nuevo (incluir excavación)</t>
  </si>
  <si>
    <t>18,1,22</t>
  </si>
  <si>
    <r>
      <rPr>
        <sz val="12"/>
        <color theme="1"/>
        <rFont val="Arial"/>
        <family val="2"/>
      </rPr>
      <t xml:space="preserve">Conexión a colector público </t>
    </r>
    <r>
      <rPr>
        <sz val="12"/>
        <color rgb="FFFF0000"/>
        <rFont val="Arial"/>
        <family val="2"/>
      </rPr>
      <t>(ó depósito impermeable)</t>
    </r>
  </si>
  <si>
    <t>18.2</t>
  </si>
  <si>
    <t>RED DE ABASTECIMIENTO</t>
  </si>
  <si>
    <t>18,2,1</t>
  </si>
  <si>
    <t>Nichos de medidores</t>
  </si>
  <si>
    <t>18,2,2</t>
  </si>
  <si>
    <t>Instalacion de abastecimiento de agua fria y caliente</t>
  </si>
  <si>
    <t>18,2,3</t>
  </si>
  <si>
    <t>Depósito de agua potable PVC 2000 lts + base H.A.</t>
  </si>
  <si>
    <t>18,2,4</t>
  </si>
  <si>
    <t>Desinfección de la instalación de abastecimiento</t>
  </si>
  <si>
    <t>18.3</t>
  </si>
  <si>
    <t>APARATOS SANITARIOS,GRIFERIAS Y ACCESORIOS</t>
  </si>
  <si>
    <t>18,3,1</t>
  </si>
  <si>
    <t>Inodoro con tapa</t>
  </si>
  <si>
    <t>18,3,2</t>
  </si>
  <si>
    <t>Indoro baño accesible</t>
  </si>
  <si>
    <t>18,3,3</t>
  </si>
  <si>
    <t>Bidet</t>
  </si>
  <si>
    <t>18,3,4</t>
  </si>
  <si>
    <t xml:space="preserve">Cisterna exterior </t>
  </si>
  <si>
    <t>18,3,5</t>
  </si>
  <si>
    <t>Cisterna de embutir</t>
  </si>
  <si>
    <t>18,3,6</t>
  </si>
  <si>
    <t>Lavatorio pedestal</t>
  </si>
  <si>
    <t>18,3,7</t>
  </si>
  <si>
    <t>Lavatorio baño accesible</t>
  </si>
  <si>
    <t>18,3,8</t>
  </si>
  <si>
    <t>Ducha higienica baño accesible</t>
  </si>
  <si>
    <t>18,3,9</t>
  </si>
  <si>
    <t xml:space="preserve">Grifería  </t>
  </si>
  <si>
    <t>18,3,10</t>
  </si>
  <si>
    <t>Grifería baño accesible</t>
  </si>
  <si>
    <t>18,3,11</t>
  </si>
  <si>
    <t>Dispensador de papel toalla en rollo</t>
  </si>
  <si>
    <t>18,3,12</t>
  </si>
  <si>
    <t>Dispensador de jabon</t>
  </si>
  <si>
    <t>18,3,13</t>
  </si>
  <si>
    <t xml:space="preserve">Portarrollo </t>
  </si>
  <si>
    <t>18,3,14</t>
  </si>
  <si>
    <t xml:space="preserve">Percha </t>
  </si>
  <si>
    <t>18,3,15</t>
  </si>
  <si>
    <t>Toallero</t>
  </si>
  <si>
    <t>18,3,16</t>
  </si>
  <si>
    <t>Jabonera</t>
  </si>
  <si>
    <t>18.4</t>
  </si>
  <si>
    <t>EQUIPOS</t>
  </si>
  <si>
    <t>18,4,1</t>
  </si>
  <si>
    <t>Equipo bombeo</t>
  </si>
  <si>
    <t>18,4,2</t>
  </si>
  <si>
    <t>Colector Solar</t>
  </si>
  <si>
    <t>19.00</t>
  </si>
  <si>
    <t xml:space="preserve">INSTALACIÓN DE GAS </t>
  </si>
  <si>
    <t>Instalacion completa de abastecimiento de gas</t>
  </si>
  <si>
    <t>Grarrafón y válvulas</t>
  </si>
  <si>
    <t xml:space="preserve">Garrafas </t>
  </si>
  <si>
    <t>20.00</t>
  </si>
  <si>
    <t>INSTALACION DE SISTEMA PROTECCION CONTRA INCENDIO</t>
  </si>
  <si>
    <t>Conexión y tendido de cañerías (Instalacion hidráulica)- detallar material y diametro</t>
  </si>
  <si>
    <t>Bocas de Incendio equipadas</t>
  </si>
  <si>
    <t>Nicho con manguera de reserva</t>
  </si>
  <si>
    <r>
      <rPr>
        <sz val="12"/>
        <color theme="1"/>
        <rFont val="Arial"/>
        <family val="2"/>
      </rPr>
      <t xml:space="preserve">Extintor tipo polvo quimico ABC </t>
    </r>
    <r>
      <rPr>
        <sz val="12"/>
        <color rgb="FFFF0000"/>
        <rFont val="Arial"/>
        <family val="2"/>
      </rPr>
      <t>(Abrir detallando  kg) - Usar subindices 20,3,X</t>
    </r>
  </si>
  <si>
    <r>
      <rPr>
        <sz val="12"/>
        <color theme="1"/>
        <rFont val="Arial"/>
        <family val="2"/>
      </rPr>
      <t xml:space="preserve">Extintor tipo CO2 </t>
    </r>
    <r>
      <rPr>
        <sz val="12"/>
        <color rgb="FFFF0000"/>
        <rFont val="Arial"/>
        <family val="2"/>
      </rPr>
      <t>(abrir detallando kg) -Usar subindices 20,4,X</t>
    </r>
  </si>
  <si>
    <r>
      <rPr>
        <sz val="12"/>
        <color theme="1"/>
        <rFont val="Arial"/>
        <family val="2"/>
      </rPr>
      <t xml:space="preserve">Extintor de polvo tipo K </t>
    </r>
    <r>
      <rPr>
        <sz val="12"/>
        <color rgb="FFFF0000"/>
        <rFont val="Arial"/>
        <family val="2"/>
      </rPr>
      <t>(abrir detallando kg) - Usar subíndices 20,5,X</t>
    </r>
  </si>
  <si>
    <t>Equipo completo bombeo (incluye bomba principal, bomba jockey y tablero)</t>
  </si>
  <si>
    <t>Carteleria de señalización</t>
  </si>
  <si>
    <r>
      <rPr>
        <sz val="12"/>
        <color theme="1"/>
        <rFont val="Arial"/>
        <family val="2"/>
      </rPr>
      <t xml:space="preserve">Luminaria de emergencia tipo Lx  </t>
    </r>
    <r>
      <rPr>
        <sz val="12"/>
        <color rgb="FFFF0000"/>
        <rFont val="Arial"/>
        <family val="2"/>
      </rPr>
      <t>Abrir por tipo usando subíndice 20,8,X</t>
    </r>
  </si>
  <si>
    <t>Central de alarma y teclados</t>
  </si>
  <si>
    <t>Detector de Incendio</t>
  </si>
  <si>
    <t>Sirena</t>
  </si>
  <si>
    <t>Jaladora</t>
  </si>
  <si>
    <t>Pulsador  en baño accesible</t>
  </si>
  <si>
    <t>Conexión, tendido  y enhebrado detección</t>
  </si>
  <si>
    <r>
      <rPr>
        <sz val="12"/>
        <color theme="1"/>
        <rFont val="Arial"/>
        <family val="2"/>
      </rPr>
      <t xml:space="preserve">Tanque de reserva incendio </t>
    </r>
    <r>
      <rPr>
        <sz val="12"/>
        <color rgb="FFFF0000"/>
        <rFont val="Arial"/>
        <family val="2"/>
      </rPr>
      <t>(detallar capacidad)</t>
    </r>
  </si>
  <si>
    <t>21.00</t>
  </si>
  <si>
    <t>INSTALACION ELECTRICA</t>
  </si>
  <si>
    <t>Nicho y cajón para medidor tetrapolar</t>
  </si>
  <si>
    <t>Tablero general y derivados</t>
  </si>
  <si>
    <t>Acometida</t>
  </si>
  <si>
    <t>Subestación UTE</t>
  </si>
  <si>
    <t>Enhebrado general</t>
  </si>
  <si>
    <t>Sistema de descarga a tierra</t>
  </si>
  <si>
    <t>Cámaras 20x20</t>
  </si>
  <si>
    <t>Cámaras 40x40</t>
  </si>
  <si>
    <t>Camaras 60x60</t>
  </si>
  <si>
    <t>Cañerias en piso PVC 50 mm</t>
  </si>
  <si>
    <t>Cañerias en piso PVC 110 mm</t>
  </si>
  <si>
    <t>Canalizaciones embutidas (en paredes)</t>
  </si>
  <si>
    <t>Canalizaciones aparentes (en hierro galvanizado)</t>
  </si>
  <si>
    <t>Canalizaciones subterráneas (incluye excavaciones)</t>
  </si>
  <si>
    <t>Canalizaciones para sistemas de alarma, telefonia y datos</t>
  </si>
  <si>
    <t>Terminaciones (tomas e iluminacion)</t>
  </si>
  <si>
    <t>Fotocélulas exteriores</t>
  </si>
  <si>
    <t>Portero eléctrico</t>
  </si>
  <si>
    <t>Luminaria tubo estanco LED 2x36W (Incluye suministro e instalación)</t>
  </si>
  <si>
    <t>Corrección de energia reactiva</t>
  </si>
  <si>
    <t xml:space="preserve">Trámite aumento de carga ante UTE </t>
  </si>
  <si>
    <t>22.00</t>
  </si>
  <si>
    <t>EQUIPOS ELECTRICOS (suministro e instalación)</t>
  </si>
  <si>
    <r>
      <rPr>
        <sz val="12"/>
        <color theme="1"/>
        <rFont val="Arial"/>
        <family val="2"/>
      </rPr>
      <t xml:space="preserve">Extractor de baño  </t>
    </r>
    <r>
      <rPr>
        <sz val="12"/>
        <color rgb="FFFF0000"/>
        <rFont val="Arial"/>
        <family val="2"/>
      </rPr>
      <t>Detallar capacidad de extracción en m3</t>
    </r>
  </si>
  <si>
    <t>Extractor de cocina 6 renovaciones hora (incluir instalación eléctrica)</t>
  </si>
  <si>
    <r>
      <rPr>
        <sz val="12"/>
        <color theme="1"/>
        <rFont val="Arial"/>
        <family val="2"/>
      </rPr>
      <t xml:space="preserve">Purificador de cocina </t>
    </r>
    <r>
      <rPr>
        <sz val="12"/>
        <color rgb="FFFF0000"/>
        <rFont val="Arial"/>
        <family val="2"/>
      </rPr>
      <t>Detallar capacidad de extracción en m3</t>
    </r>
  </si>
  <si>
    <r>
      <rPr>
        <sz val="12"/>
        <color theme="1"/>
        <rFont val="Arial"/>
        <family val="2"/>
      </rPr>
      <t xml:space="preserve">Termotanque eléctrico   </t>
    </r>
    <r>
      <rPr>
        <sz val="12"/>
        <color rgb="FFFF0000"/>
        <rFont val="Arial"/>
        <family val="2"/>
      </rPr>
      <t>Detallar  por capacidad en litros - Abrir usando subíndice 22,4,x</t>
    </r>
  </si>
  <si>
    <r>
      <rPr>
        <sz val="12"/>
        <color theme="1"/>
        <rFont val="Arial"/>
        <family val="2"/>
      </rPr>
      <t xml:space="preserve">Ventilador de techo </t>
    </r>
    <r>
      <rPr>
        <sz val="12"/>
        <color rgb="FFFF0000"/>
        <rFont val="Arial"/>
        <family val="2"/>
      </rPr>
      <t xml:space="preserve"> Detallar tipo</t>
    </r>
  </si>
  <si>
    <t>Equipo aire acondicionado 36000 BTU inverter (aula)</t>
  </si>
  <si>
    <t>Equipo aire acondicionado 24000 BTU inverter (comedor)</t>
  </si>
  <si>
    <r>
      <rPr>
        <sz val="12"/>
        <color theme="1"/>
        <rFont val="Arial"/>
        <family val="2"/>
      </rPr>
      <t xml:space="preserve">Ascensor  </t>
    </r>
    <r>
      <rPr>
        <sz val="12"/>
        <color rgb="FFFF0000"/>
        <rFont val="Arial"/>
        <family val="2"/>
      </rPr>
      <t>Detallar tipo y capacidad</t>
    </r>
  </si>
  <si>
    <r>
      <rPr>
        <sz val="12"/>
        <color theme="1"/>
        <rFont val="Arial"/>
        <family val="2"/>
      </rPr>
      <t xml:space="preserve">Panel fotovoltaico  </t>
    </r>
    <r>
      <rPr>
        <sz val="12"/>
        <color rgb="FFFF0000"/>
        <rFont val="Arial"/>
        <family val="2"/>
      </rPr>
      <t xml:space="preserve">Detallar tipo </t>
    </r>
  </si>
  <si>
    <t>23.00</t>
  </si>
  <si>
    <t>SEÑALETICA</t>
  </si>
  <si>
    <r>
      <rPr>
        <sz val="12"/>
        <color theme="1"/>
        <rFont val="Arial"/>
        <family val="2"/>
      </rPr>
      <t xml:space="preserve">Cartel de chapa metálica pintada al horno  </t>
    </r>
    <r>
      <rPr>
        <sz val="12"/>
        <color rgb="FFFF0000"/>
        <rFont val="Arial"/>
        <family val="2"/>
      </rPr>
      <t>Detallar dimensiones</t>
    </r>
    <r>
      <rPr>
        <sz val="12"/>
        <color theme="1"/>
        <rFont val="Arial"/>
        <family val="2"/>
      </rPr>
      <t xml:space="preserve"> </t>
    </r>
  </si>
  <si>
    <r>
      <rPr>
        <sz val="12"/>
        <color theme="1"/>
        <rFont val="Arial"/>
        <family val="2"/>
      </rPr>
      <t xml:space="preserve">Cartel base metálica terminación vinilo impreso </t>
    </r>
    <r>
      <rPr>
        <sz val="12"/>
        <color rgb="FFFF0000"/>
        <rFont val="Arial"/>
        <family val="2"/>
      </rPr>
      <t>(ó vinilo de corte) Detallar dimensiones</t>
    </r>
  </si>
  <si>
    <r>
      <rPr>
        <sz val="12"/>
        <color theme="1"/>
        <rFont val="Arial"/>
        <family val="2"/>
      </rPr>
      <t xml:space="preserve">Cartel autoadhesivo  vinilo </t>
    </r>
    <r>
      <rPr>
        <sz val="12"/>
        <color rgb="FFFF0000"/>
        <rFont val="Arial"/>
        <family val="2"/>
      </rPr>
      <t xml:space="preserve">(detallar tipo y dimensiones) </t>
    </r>
  </si>
  <si>
    <t>24.00</t>
  </si>
  <si>
    <t xml:space="preserve">ESPACIOS EXTERIORES </t>
  </si>
  <si>
    <t>24.1</t>
  </si>
  <si>
    <t>VEGETALES</t>
  </si>
  <si>
    <t>24,1,1</t>
  </si>
  <si>
    <t>Césped en tepes</t>
  </si>
  <si>
    <t>24,1,2</t>
  </si>
  <si>
    <t>Césped en rollo</t>
  </si>
  <si>
    <t>24,1,3</t>
  </si>
  <si>
    <t>Manto geotextil</t>
  </si>
  <si>
    <t>24,1,4</t>
  </si>
  <si>
    <r>
      <rPr>
        <sz val="12"/>
        <color theme="1"/>
        <rFont val="Arial"/>
        <family val="2"/>
      </rPr>
      <t xml:space="preserve">Arboles y arbustos  </t>
    </r>
    <r>
      <rPr>
        <sz val="12"/>
        <color rgb="FFFF0000"/>
        <rFont val="Arial"/>
        <family val="2"/>
      </rPr>
      <t>Abrir usando  subíndice por tipo de especie 24,1,4,x</t>
    </r>
  </si>
  <si>
    <t>24.2</t>
  </si>
  <si>
    <t>OBRAS EXTERIORES</t>
  </si>
  <si>
    <t>24,2,1</t>
  </si>
  <si>
    <t>Fundación  hormigón de mástiles para banderas</t>
  </si>
  <si>
    <t>24,2,2</t>
  </si>
  <si>
    <t>Fundación de hormigón en cercos perimetrales</t>
  </si>
  <si>
    <t>24,2,3</t>
  </si>
  <si>
    <t>Fundación de hormigón jardineras / bancos exteriores</t>
  </si>
  <si>
    <t>Cerramientos perimetrales</t>
  </si>
  <si>
    <t>24,2,4</t>
  </si>
  <si>
    <r>
      <rPr>
        <sz val="12"/>
        <color theme="1"/>
        <rFont val="Arial"/>
        <family val="2"/>
      </rPr>
      <t xml:space="preserve">Cerco perimetral tejido olímpico  </t>
    </r>
    <r>
      <rPr>
        <sz val="12"/>
        <color rgb="FFFF0000"/>
        <rFont val="Arial"/>
        <family val="2"/>
      </rPr>
      <t>Detallar tipo y altura</t>
    </r>
  </si>
  <si>
    <t>24,2,5</t>
  </si>
  <si>
    <r>
      <rPr>
        <sz val="12"/>
        <color theme="1"/>
        <rFont val="Arial"/>
        <family val="2"/>
      </rPr>
      <t xml:space="preserve">Reja cerramiento perimetral   </t>
    </r>
    <r>
      <rPr>
        <sz val="12"/>
        <color rgb="FFFF0000"/>
        <rFont val="Arial"/>
        <family val="2"/>
      </rPr>
      <t>Detallar tipo y altura</t>
    </r>
  </si>
  <si>
    <t>Equipamiento</t>
  </si>
  <si>
    <t>24,2,6</t>
  </si>
  <si>
    <t>Cordonetas de hormigón</t>
  </si>
  <si>
    <t>24,2,7</t>
  </si>
  <si>
    <r>
      <rPr>
        <sz val="12"/>
        <color theme="1"/>
        <rFont val="Arial"/>
        <family val="2"/>
      </rPr>
      <t xml:space="preserve">Topes vehiculares de hormigón </t>
    </r>
    <r>
      <rPr>
        <sz val="12"/>
        <color rgb="FFFF0000"/>
        <rFont val="Arial"/>
        <family val="2"/>
      </rPr>
      <t>(detallar dimensiones)</t>
    </r>
  </si>
  <si>
    <t>24,2,8</t>
  </si>
  <si>
    <r>
      <rPr>
        <sz val="12"/>
        <color theme="1"/>
        <rFont val="Arial"/>
        <family val="2"/>
      </rPr>
      <t xml:space="preserve">Protector de vegetal  </t>
    </r>
    <r>
      <rPr>
        <sz val="12"/>
        <color rgb="FFFF0000"/>
        <rFont val="Arial"/>
        <family val="2"/>
      </rPr>
      <t>Detallar tipo y material</t>
    </r>
  </si>
  <si>
    <t>24,2,9</t>
  </si>
  <si>
    <t>Mástiles de banderas</t>
  </si>
  <si>
    <t>24,2,10</t>
  </si>
  <si>
    <r>
      <rPr>
        <sz val="12"/>
        <color theme="1"/>
        <rFont val="Arial"/>
        <family val="2"/>
      </rPr>
      <t>Bancos  exteriores</t>
    </r>
    <r>
      <rPr>
        <sz val="12"/>
        <color rgb="FFFF0000"/>
        <rFont val="Arial"/>
        <family val="2"/>
      </rPr>
      <t>Detallar material</t>
    </r>
  </si>
  <si>
    <t>24,2,11</t>
  </si>
  <si>
    <r>
      <rPr>
        <sz val="12"/>
        <color theme="1"/>
        <rFont val="Arial"/>
        <family val="2"/>
      </rPr>
      <t xml:space="preserve">Juegos para patio </t>
    </r>
    <r>
      <rPr>
        <sz val="12"/>
        <color rgb="FFFF0000"/>
        <rFont val="Arial"/>
        <family val="2"/>
      </rPr>
      <t>Detallar material</t>
    </r>
  </si>
  <si>
    <t>Varios</t>
  </si>
  <si>
    <t>24,2,12</t>
  </si>
  <si>
    <t>Hidrolavado de fachada escuela</t>
  </si>
  <si>
    <t>25.00</t>
  </si>
  <si>
    <t xml:space="preserve">AYUDAS </t>
  </si>
  <si>
    <t xml:space="preserve">Ayuda a Instalación eléctrica </t>
  </si>
  <si>
    <t>Ayuda a instalación sanitaria</t>
  </si>
  <si>
    <t>Ayuda a instalación de gas</t>
  </si>
  <si>
    <t>Ayuda a Aluminio</t>
  </si>
  <si>
    <t>Ayuda a Acero inoxidable</t>
  </si>
  <si>
    <t>Ayuda a Herreria</t>
  </si>
  <si>
    <t>Ayuda a Carpinteria</t>
  </si>
  <si>
    <t>26.00</t>
  </si>
  <si>
    <t>Técnico Prevencionista</t>
  </si>
  <si>
    <t>Fletes durante ejecución de obra</t>
  </si>
  <si>
    <t>Fletes retiro de obra</t>
  </si>
  <si>
    <t>Limpieza diaria de obra</t>
  </si>
  <si>
    <t>Limpieza final de obra</t>
  </si>
  <si>
    <t xml:space="preserve">Planos conforme a obra de todos los rubros (digitalizacion, impresión y firmas técnicas) </t>
  </si>
  <si>
    <t>Permiso de construcción  (gestión, firmas técnicas y costos)</t>
  </si>
  <si>
    <t>Permiso de demolición (gestión, firmas técnicas y costos)</t>
  </si>
  <si>
    <t>Habilitación ante DNB ( gestión, firmas técnicas y costos)</t>
  </si>
  <si>
    <t>Habilitación de instalación eléctrica (gestión, firmas técnicas y costos)</t>
  </si>
  <si>
    <t>Habilitación de instalación de gas (gestión, firmas técnicas y costos)</t>
  </si>
  <si>
    <t>Habilitación de instalación sanitaria (gestión, firmas técnicas y costos)</t>
  </si>
  <si>
    <r>
      <rPr>
        <sz val="12"/>
        <color theme="1"/>
        <rFont val="Arial"/>
        <family val="2"/>
      </rPr>
      <t xml:space="preserve">Cortinas de tela </t>
    </r>
    <r>
      <rPr>
        <sz val="12"/>
        <color rgb="FFFF0000"/>
        <rFont val="Arial"/>
        <family val="2"/>
      </rPr>
      <t>(detallar tipo)</t>
    </r>
  </si>
  <si>
    <t>Colocación de mobiliario suministrado por ANEP</t>
  </si>
  <si>
    <t>Deposicion final y acarreo de escombros</t>
  </si>
  <si>
    <t>TOTAL</t>
  </si>
  <si>
    <r>
      <rPr>
        <b/>
        <sz val="18"/>
        <color theme="0"/>
        <rFont val="Arial"/>
        <family val="2"/>
      </rPr>
      <t xml:space="preserve">ESCUELA N° 19  </t>
    </r>
    <r>
      <rPr>
        <b/>
        <sz val="14"/>
        <color theme="0"/>
        <rFont val="Arial"/>
        <family val="2"/>
      </rPr>
      <t xml:space="preserve"> </t>
    </r>
    <r>
      <rPr>
        <b/>
        <sz val="18"/>
        <color theme="0"/>
        <rFont val="Arial"/>
        <family val="2"/>
      </rPr>
      <t>de Canelones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</si>
</sst>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2C0A]\ #,##0.00"/>
    <numFmt numFmtId="165" formatCode="_-&quot;$&quot;\ * #,##0.00_-;\-&quot;$&quot;\ * #,##0.00_-;_-&quot;$&quot;\ * &quot;-&quot;??_-;_-@"/>
    <numFmt numFmtId="166" formatCode="0.0000%"/>
    <numFmt numFmtId="167" formatCode="0.00000%"/>
    <numFmt numFmtId="168" formatCode="#,##0.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8"/>
      <color rgb="FF363639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4"/>
      <color theme="1"/>
      <name val="Arial"/>
      <family val="2"/>
    </font>
    <font>
      <sz val="12"/>
      <color rgb="FF363639"/>
      <name val="Arial"/>
      <family val="2"/>
    </font>
    <font>
      <sz val="11"/>
      <color rgb="FF363639"/>
      <name val="Arial"/>
      <family val="2"/>
    </font>
    <font>
      <sz val="16"/>
      <color theme="1"/>
      <name val="Calibri"/>
      <family val="2"/>
    </font>
    <font>
      <b/>
      <sz val="11"/>
      <color theme="1"/>
      <name val="Arial"/>
      <family val="2"/>
    </font>
    <font>
      <b/>
      <sz val="14"/>
      <color rgb="FFFF000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Calibri"/>
      <family val="2"/>
    </font>
    <font>
      <sz val="12"/>
      <color rgb="FFFF0000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05867"/>
        <bgColor rgb="FF205867"/>
      </patternFill>
    </fill>
    <fill>
      <patternFill patternType="solid">
        <fgColor theme="1"/>
        <bgColor theme="1"/>
      </patternFill>
    </fill>
    <fill>
      <patternFill patternType="solid">
        <fgColor rgb="FFB6DDE8"/>
        <bgColor rgb="FFB6DDE8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92CDDC"/>
        <bgColor rgb="FF92CDDC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theme="0"/>
      </bottom>
      <diagonal/>
    </border>
    <border>
      <left/>
      <right/>
      <top style="medium">
        <color rgb="FF000000"/>
      </top>
      <bottom style="medium">
        <color theme="0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164" fontId="0" fillId="0" borderId="0"/>
  </cellStyleXfs>
  <cellXfs count="256">
    <xf numFmtId="164" fontId="0" fillId="0" borderId="0" xfId="0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0" borderId="0" xfId="0" applyNumberFormat="1" applyFont="1"/>
    <xf numFmtId="0" fontId="4" fillId="4" borderId="13" xfId="0" applyNumberFormat="1" applyFont="1" applyFill="1" applyBorder="1" applyAlignment="1">
      <alignment horizontal="center" vertical="center" wrapText="1"/>
    </xf>
    <xf numFmtId="10" fontId="4" fillId="4" borderId="13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5" fillId="3" borderId="16" xfId="0" applyNumberFormat="1" applyFont="1" applyFill="1" applyBorder="1" applyAlignment="1">
      <alignment horizontal="center" vertical="center" wrapText="1"/>
    </xf>
    <xf numFmtId="4" fontId="6" fillId="5" borderId="17" xfId="0" applyNumberFormat="1" applyFont="1" applyFill="1" applyBorder="1" applyAlignment="1">
      <alignment horizontal="center"/>
    </xf>
    <xf numFmtId="4" fontId="6" fillId="5" borderId="18" xfId="0" applyNumberFormat="1" applyFont="1" applyFill="1" applyBorder="1" applyAlignment="1">
      <alignment horizontal="left"/>
    </xf>
    <xf numFmtId="4" fontId="7" fillId="5" borderId="18" xfId="0" applyNumberFormat="1" applyFont="1" applyFill="1" applyBorder="1"/>
    <xf numFmtId="4" fontId="7" fillId="5" borderId="18" xfId="0" applyNumberFormat="1" applyFont="1" applyFill="1" applyBorder="1" applyAlignment="1">
      <alignment horizontal="right"/>
    </xf>
    <xf numFmtId="0" fontId="8" fillId="5" borderId="18" xfId="0" applyNumberFormat="1" applyFont="1" applyFill="1" applyBorder="1"/>
    <xf numFmtId="165" fontId="9" fillId="5" borderId="19" xfId="0" applyNumberFormat="1" applyFont="1" applyFill="1" applyBorder="1" applyAlignment="1">
      <alignment horizontal="center"/>
    </xf>
    <xf numFmtId="0" fontId="8" fillId="5" borderId="20" xfId="0" applyNumberFormat="1" applyFont="1" applyFill="1" applyBorder="1"/>
    <xf numFmtId="166" fontId="8" fillId="5" borderId="18" xfId="0" applyNumberFormat="1" applyFont="1" applyFill="1" applyBorder="1"/>
    <xf numFmtId="2" fontId="8" fillId="5" borderId="19" xfId="0" applyNumberFormat="1" applyFont="1" applyFill="1" applyBorder="1" applyAlignment="1">
      <alignment horizontal="right"/>
    </xf>
    <xf numFmtId="0" fontId="6" fillId="6" borderId="21" xfId="0" applyNumberFormat="1" applyFont="1" applyFill="1" applyBorder="1" applyAlignment="1">
      <alignment horizontal="center"/>
    </xf>
    <xf numFmtId="0" fontId="6" fillId="6" borderId="22" xfId="0" applyNumberFormat="1" applyFont="1" applyFill="1" applyBorder="1"/>
    <xf numFmtId="0" fontId="7" fillId="6" borderId="23" xfId="0" applyNumberFormat="1" applyFont="1" applyFill="1" applyBorder="1" applyAlignment="1">
      <alignment horizontal="center"/>
    </xf>
    <xf numFmtId="3" fontId="7" fillId="6" borderId="24" xfId="0" applyNumberFormat="1" applyFont="1" applyFill="1" applyBorder="1" applyAlignment="1">
      <alignment horizontal="right"/>
    </xf>
    <xf numFmtId="166" fontId="8" fillId="6" borderId="24" xfId="0" applyNumberFormat="1" applyFont="1" applyFill="1" applyBorder="1" applyAlignment="1">
      <alignment horizontal="right"/>
    </xf>
    <xf numFmtId="2" fontId="8" fillId="6" borderId="25" xfId="0" applyNumberFormat="1" applyFont="1" applyFill="1" applyBorder="1" applyAlignment="1">
      <alignment horizontal="right"/>
    </xf>
    <xf numFmtId="166" fontId="8" fillId="6" borderId="23" xfId="0" applyNumberFormat="1" applyFont="1" applyFill="1" applyBorder="1" applyAlignment="1">
      <alignment horizontal="right"/>
    </xf>
    <xf numFmtId="0" fontId="8" fillId="6" borderId="24" xfId="0" applyNumberFormat="1" applyFont="1" applyFill="1" applyBorder="1" applyAlignment="1">
      <alignment horizontal="right"/>
    </xf>
    <xf numFmtId="10" fontId="8" fillId="6" borderId="24" xfId="0" applyNumberFormat="1" applyFont="1" applyFill="1" applyBorder="1" applyAlignment="1">
      <alignment horizontal="right"/>
    </xf>
    <xf numFmtId="166" fontId="8" fillId="6" borderId="25" xfId="0" applyNumberFormat="1" applyFont="1" applyFill="1" applyBorder="1" applyAlignment="1">
      <alignment horizontal="right"/>
    </xf>
    <xf numFmtId="0" fontId="7" fillId="0" borderId="26" xfId="0" applyNumberFormat="1" applyFont="1" applyBorder="1" applyAlignment="1">
      <alignment horizontal="center"/>
    </xf>
    <xf numFmtId="0" fontId="7" fillId="0" borderId="27" xfId="0" applyNumberFormat="1" applyFont="1" applyBorder="1"/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167" fontId="7" fillId="0" borderId="30" xfId="0" applyNumberFormat="1" applyFont="1" applyBorder="1" applyAlignment="1">
      <alignment horizontal="center"/>
    </xf>
    <xf numFmtId="167" fontId="7" fillId="0" borderId="31" xfId="0" applyNumberFormat="1" applyFont="1" applyBorder="1" applyAlignment="1">
      <alignment horizontal="center"/>
    </xf>
    <xf numFmtId="0" fontId="7" fillId="0" borderId="30" xfId="0" applyNumberFormat="1" applyFont="1" applyBorder="1" applyAlignment="1">
      <alignment horizontal="right"/>
    </xf>
    <xf numFmtId="0" fontId="7" fillId="0" borderId="32" xfId="0" applyNumberFormat="1" applyFont="1" applyBorder="1" applyAlignment="1">
      <alignment horizontal="right"/>
    </xf>
    <xf numFmtId="0" fontId="7" fillId="0" borderId="33" xfId="0" applyNumberFormat="1" applyFont="1" applyBorder="1"/>
    <xf numFmtId="4" fontId="7" fillId="0" borderId="33" xfId="0" applyNumberFormat="1" applyFont="1" applyBorder="1"/>
    <xf numFmtId="164" fontId="10" fillId="0" borderId="0" xfId="0" applyFont="1" applyAlignment="1">
      <alignment horizontal="left" vertical="center"/>
    </xf>
    <xf numFmtId="0" fontId="6" fillId="6" borderId="26" xfId="0" applyNumberFormat="1" applyFont="1" applyFill="1" applyBorder="1" applyAlignment="1">
      <alignment horizontal="center"/>
    </xf>
    <xf numFmtId="0" fontId="6" fillId="6" borderId="34" xfId="0" applyNumberFormat="1" applyFont="1" applyFill="1" applyBorder="1"/>
    <xf numFmtId="0" fontId="7" fillId="6" borderId="35" xfId="0" applyNumberFormat="1" applyFont="1" applyFill="1" applyBorder="1" applyAlignment="1">
      <alignment horizontal="center"/>
    </xf>
    <xf numFmtId="3" fontId="7" fillId="6" borderId="36" xfId="0" applyNumberFormat="1" applyFont="1" applyFill="1" applyBorder="1" applyAlignment="1">
      <alignment horizontal="center"/>
    </xf>
    <xf numFmtId="166" fontId="8" fillId="6" borderId="37" xfId="0" applyNumberFormat="1" applyFont="1" applyFill="1" applyBorder="1" applyAlignment="1">
      <alignment horizontal="right"/>
    </xf>
    <xf numFmtId="2" fontId="8" fillId="6" borderId="38" xfId="0" applyNumberFormat="1" applyFont="1" applyFill="1" applyBorder="1"/>
    <xf numFmtId="167" fontId="8" fillId="6" borderId="37" xfId="0" applyNumberFormat="1" applyFont="1" applyFill="1" applyBorder="1" applyAlignment="1">
      <alignment horizontal="right"/>
    </xf>
    <xf numFmtId="166" fontId="8" fillId="6" borderId="36" xfId="0" applyNumberFormat="1" applyFont="1" applyFill="1" applyBorder="1" applyAlignment="1">
      <alignment horizontal="right"/>
    </xf>
    <xf numFmtId="166" fontId="8" fillId="6" borderId="39" xfId="0" applyNumberFormat="1" applyFont="1" applyFill="1" applyBorder="1" applyAlignment="1">
      <alignment horizontal="right"/>
    </xf>
    <xf numFmtId="164" fontId="11" fillId="0" borderId="0" xfId="0" applyFont="1" applyAlignment="1">
      <alignment vertical="center"/>
    </xf>
    <xf numFmtId="166" fontId="8" fillId="0" borderId="30" xfId="0" applyNumberFormat="1" applyFont="1" applyBorder="1" applyAlignment="1">
      <alignment horizontal="right"/>
    </xf>
    <xf numFmtId="166" fontId="8" fillId="0" borderId="32" xfId="0" applyNumberFormat="1" applyFont="1" applyBorder="1" applyAlignment="1">
      <alignment horizontal="right"/>
    </xf>
    <xf numFmtId="0" fontId="7" fillId="0" borderId="40" xfId="0" applyNumberFormat="1" applyFont="1" applyBorder="1" applyAlignment="1">
      <alignment horizontal="center"/>
    </xf>
    <xf numFmtId="0" fontId="7" fillId="0" borderId="41" xfId="0" applyNumberFormat="1" applyFont="1" applyBorder="1" applyAlignment="1">
      <alignment horizontal="center"/>
    </xf>
    <xf numFmtId="0" fontId="7" fillId="0" borderId="42" xfId="0" applyNumberFormat="1" applyFont="1" applyBorder="1"/>
    <xf numFmtId="166" fontId="8" fillId="0" borderId="43" xfId="0" applyNumberFormat="1" applyFont="1" applyBorder="1" applyAlignment="1">
      <alignment horizontal="right"/>
    </xf>
    <xf numFmtId="166" fontId="8" fillId="0" borderId="44" xfId="0" applyNumberFormat="1" applyFont="1" applyBorder="1" applyAlignment="1">
      <alignment horizontal="right"/>
    </xf>
    <xf numFmtId="164" fontId="12" fillId="0" borderId="0" xfId="0" applyFont="1" applyAlignment="1">
      <alignment vertical="center"/>
    </xf>
    <xf numFmtId="0" fontId="7" fillId="0" borderId="45" xfId="0" applyNumberFormat="1" applyFont="1" applyBorder="1" applyAlignment="1">
      <alignment horizontal="center"/>
    </xf>
    <xf numFmtId="0" fontId="7" fillId="0" borderId="46" xfId="0" applyNumberFormat="1" applyFont="1" applyBorder="1"/>
    <xf numFmtId="166" fontId="8" fillId="0" borderId="47" xfId="0" applyNumberFormat="1" applyFont="1" applyBorder="1" applyAlignment="1">
      <alignment horizontal="right"/>
    </xf>
    <xf numFmtId="166" fontId="8" fillId="0" borderId="48" xfId="0" applyNumberFormat="1" applyFont="1" applyBorder="1" applyAlignment="1">
      <alignment horizontal="right"/>
    </xf>
    <xf numFmtId="3" fontId="6" fillId="5" borderId="17" xfId="0" applyNumberFormat="1" applyFont="1" applyFill="1" applyBorder="1" applyAlignment="1">
      <alignment horizontal="center"/>
    </xf>
    <xf numFmtId="4" fontId="9" fillId="5" borderId="18" xfId="0" applyNumberFormat="1" applyFont="1" applyFill="1" applyBorder="1" applyAlignment="1">
      <alignment horizontal="center"/>
    </xf>
    <xf numFmtId="167" fontId="9" fillId="5" borderId="18" xfId="0" applyNumberFormat="1" applyFont="1" applyFill="1" applyBorder="1" applyAlignment="1">
      <alignment horizontal="center"/>
    </xf>
    <xf numFmtId="167" fontId="8" fillId="5" borderId="18" xfId="0" applyNumberFormat="1" applyFont="1" applyFill="1" applyBorder="1"/>
    <xf numFmtId="4" fontId="8" fillId="5" borderId="19" xfId="0" applyNumberFormat="1" applyFont="1" applyFill="1" applyBorder="1"/>
    <xf numFmtId="4" fontId="7" fillId="2" borderId="26" xfId="0" applyNumberFormat="1" applyFont="1" applyFill="1" applyBorder="1" applyAlignment="1">
      <alignment horizontal="center"/>
    </xf>
    <xf numFmtId="4" fontId="7" fillId="2" borderId="34" xfId="0" applyNumberFormat="1" applyFont="1" applyFill="1" applyBorder="1" applyAlignment="1">
      <alignment horizontal="left"/>
    </xf>
    <xf numFmtId="4" fontId="7" fillId="2" borderId="31" xfId="0" applyNumberFormat="1" applyFont="1" applyFill="1" applyBorder="1" applyAlignment="1">
      <alignment horizontal="center"/>
    </xf>
    <xf numFmtId="0" fontId="8" fillId="2" borderId="49" xfId="0" applyNumberFormat="1" applyFont="1" applyFill="1" applyBorder="1"/>
    <xf numFmtId="0" fontId="8" fillId="2" borderId="32" xfId="0" applyNumberFormat="1" applyFont="1" applyFill="1" applyBorder="1"/>
    <xf numFmtId="166" fontId="8" fillId="0" borderId="50" xfId="0" applyNumberFormat="1" applyFont="1" applyBorder="1" applyAlignment="1">
      <alignment horizontal="right"/>
    </xf>
    <xf numFmtId="166" fontId="8" fillId="0" borderId="29" xfId="0" applyNumberFormat="1" applyFont="1" applyBorder="1" applyAlignment="1">
      <alignment horizontal="right"/>
    </xf>
    <xf numFmtId="4" fontId="7" fillId="0" borderId="27" xfId="0" applyNumberFormat="1" applyFont="1" applyBorder="1"/>
    <xf numFmtId="4" fontId="7" fillId="0" borderId="26" xfId="0" applyNumberFormat="1" applyFont="1" applyBorder="1" applyAlignment="1">
      <alignment horizontal="center"/>
    </xf>
    <xf numFmtId="164" fontId="13" fillId="0" borderId="0" xfId="0" applyFont="1" applyAlignment="1">
      <alignment vertical="center"/>
    </xf>
    <xf numFmtId="164" fontId="14" fillId="0" borderId="0" xfId="0" applyFont="1" applyAlignment="1">
      <alignment vertical="center"/>
    </xf>
    <xf numFmtId="0" fontId="7" fillId="2" borderId="26" xfId="0" applyNumberFormat="1" applyFont="1" applyFill="1" applyBorder="1" applyAlignment="1">
      <alignment horizontal="center"/>
    </xf>
    <xf numFmtId="4" fontId="7" fillId="2" borderId="34" xfId="0" applyNumberFormat="1" applyFont="1" applyFill="1" applyBorder="1"/>
    <xf numFmtId="164" fontId="15" fillId="0" borderId="0" xfId="0" applyFont="1" applyAlignment="1">
      <alignment vertical="center"/>
    </xf>
    <xf numFmtId="164" fontId="10" fillId="0" borderId="0" xfId="0" applyFont="1" applyAlignment="1">
      <alignment vertical="center"/>
    </xf>
    <xf numFmtId="0" fontId="7" fillId="2" borderId="34" xfId="0" applyNumberFormat="1" applyFont="1" applyFill="1" applyBorder="1"/>
    <xf numFmtId="4" fontId="7" fillId="2" borderId="51" xfId="0" applyNumberFormat="1" applyFont="1" applyFill="1" applyBorder="1" applyAlignment="1">
      <alignment horizontal="center"/>
    </xf>
    <xf numFmtId="166" fontId="8" fillId="2" borderId="49" xfId="0" applyNumberFormat="1" applyFont="1" applyFill="1" applyBorder="1" applyAlignment="1">
      <alignment horizontal="right"/>
    </xf>
    <xf numFmtId="166" fontId="8" fillId="2" borderId="32" xfId="0" applyNumberFormat="1" applyFont="1" applyFill="1" applyBorder="1" applyAlignment="1">
      <alignment horizontal="right"/>
    </xf>
    <xf numFmtId="0" fontId="7" fillId="2" borderId="22" xfId="0" applyNumberFormat="1" applyFont="1" applyFill="1" applyBorder="1"/>
    <xf numFmtId="0" fontId="7" fillId="2" borderId="21" xfId="0" applyNumberFormat="1" applyFont="1" applyFill="1" applyBorder="1" applyAlignment="1">
      <alignment horizontal="center"/>
    </xf>
    <xf numFmtId="166" fontId="8" fillId="2" borderId="52" xfId="0" applyNumberFormat="1" applyFont="1" applyFill="1" applyBorder="1" applyAlignment="1">
      <alignment horizontal="right"/>
    </xf>
    <xf numFmtId="166" fontId="8" fillId="2" borderId="53" xfId="0" applyNumberFormat="1" applyFont="1" applyFill="1" applyBorder="1" applyAlignment="1">
      <alignment horizontal="right"/>
    </xf>
    <xf numFmtId="2" fontId="7" fillId="2" borderId="26" xfId="0" applyNumberFormat="1" applyFont="1" applyFill="1" applyBorder="1" applyAlignment="1">
      <alignment horizontal="center"/>
    </xf>
    <xf numFmtId="0" fontId="7" fillId="2" borderId="54" xfId="0" applyNumberFormat="1" applyFont="1" applyFill="1" applyBorder="1" applyAlignment="1">
      <alignment horizontal="center"/>
    </xf>
    <xf numFmtId="0" fontId="7" fillId="0" borderId="55" xfId="0" applyNumberFormat="1" applyFont="1" applyBorder="1"/>
    <xf numFmtId="0" fontId="7" fillId="0" borderId="56" xfId="0" applyNumberFormat="1" applyFont="1" applyBorder="1" applyAlignment="1">
      <alignment horizontal="center"/>
    </xf>
    <xf numFmtId="4" fontId="7" fillId="0" borderId="57" xfId="0" applyNumberFormat="1" applyFont="1" applyBorder="1" applyAlignment="1">
      <alignment horizontal="center"/>
    </xf>
    <xf numFmtId="4" fontId="7" fillId="0" borderId="5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right"/>
    </xf>
    <xf numFmtId="166" fontId="8" fillId="0" borderId="58" xfId="0" applyNumberFormat="1" applyFont="1" applyBorder="1" applyAlignment="1">
      <alignment horizontal="right"/>
    </xf>
    <xf numFmtId="165" fontId="9" fillId="5" borderId="19" xfId="0" applyNumberFormat="1" applyFont="1" applyFill="1" applyBorder="1"/>
    <xf numFmtId="2" fontId="8" fillId="5" borderId="19" xfId="0" applyNumberFormat="1" applyFont="1" applyFill="1" applyBorder="1"/>
    <xf numFmtId="2" fontId="8" fillId="6" borderId="25" xfId="0" applyNumberFormat="1" applyFont="1" applyFill="1" applyBorder="1"/>
    <xf numFmtId="167" fontId="8" fillId="6" borderId="24" xfId="0" applyNumberFormat="1" applyFont="1" applyFill="1" applyBorder="1" applyAlignment="1">
      <alignment horizontal="right"/>
    </xf>
    <xf numFmtId="4" fontId="7" fillId="0" borderId="40" xfId="0" applyNumberFormat="1" applyFont="1" applyBorder="1" applyAlignment="1">
      <alignment horizontal="center"/>
    </xf>
    <xf numFmtId="166" fontId="8" fillId="0" borderId="59" xfId="0" applyNumberFormat="1" applyFont="1" applyBorder="1" applyAlignment="1">
      <alignment horizontal="right"/>
    </xf>
    <xf numFmtId="4" fontId="7" fillId="0" borderId="32" xfId="0" applyNumberFormat="1" applyFont="1" applyBorder="1"/>
    <xf numFmtId="4" fontId="7" fillId="0" borderId="31" xfId="0" applyNumberFormat="1" applyFont="1" applyBorder="1" applyAlignment="1">
      <alignment horizontal="center"/>
    </xf>
    <xf numFmtId="4" fontId="7" fillId="0" borderId="46" xfId="0" applyNumberFormat="1" applyFont="1" applyBorder="1"/>
    <xf numFmtId="4" fontId="7" fillId="0" borderId="45" xfId="0" applyNumberFormat="1" applyFont="1" applyBorder="1" applyAlignment="1">
      <alignment horizontal="center"/>
    </xf>
    <xf numFmtId="4" fontId="7" fillId="0" borderId="60" xfId="0" applyNumberFormat="1" applyFont="1" applyBorder="1" applyAlignment="1">
      <alignment horizontal="center"/>
    </xf>
    <xf numFmtId="166" fontId="8" fillId="0" borderId="61" xfId="0" applyNumberFormat="1" applyFont="1" applyBorder="1" applyAlignment="1">
      <alignment horizontal="right"/>
    </xf>
    <xf numFmtId="2" fontId="8" fillId="6" borderId="38" xfId="0" applyNumberFormat="1" applyFont="1" applyFill="1" applyBorder="1" applyAlignment="1">
      <alignment horizontal="right"/>
    </xf>
    <xf numFmtId="0" fontId="6" fillId="7" borderId="21" xfId="0" applyNumberFormat="1" applyFont="1" applyFill="1" applyBorder="1" applyAlignment="1">
      <alignment horizontal="center"/>
    </xf>
    <xf numFmtId="0" fontId="6" fillId="7" borderId="22" xfId="0" applyNumberFormat="1" applyFont="1" applyFill="1" applyBorder="1"/>
    <xf numFmtId="0" fontId="7" fillId="7" borderId="62" xfId="0" applyNumberFormat="1" applyFont="1" applyFill="1" applyBorder="1" applyAlignment="1">
      <alignment horizontal="center"/>
    </xf>
    <xf numFmtId="3" fontId="7" fillId="7" borderId="37" xfId="0" applyNumberFormat="1" applyFont="1" applyFill="1" applyBorder="1" applyAlignment="1">
      <alignment horizontal="right"/>
    </xf>
    <xf numFmtId="166" fontId="8" fillId="7" borderId="37" xfId="0" applyNumberFormat="1" applyFont="1" applyFill="1" applyBorder="1" applyAlignment="1">
      <alignment horizontal="right"/>
    </xf>
    <xf numFmtId="2" fontId="8" fillId="7" borderId="38" xfId="0" applyNumberFormat="1" applyFont="1" applyFill="1" applyBorder="1" applyAlignment="1">
      <alignment horizontal="right"/>
    </xf>
    <xf numFmtId="167" fontId="8" fillId="7" borderId="37" xfId="0" applyNumberFormat="1" applyFont="1" applyFill="1" applyBorder="1" applyAlignment="1">
      <alignment horizontal="right"/>
    </xf>
    <xf numFmtId="166" fontId="8" fillId="7" borderId="36" xfId="0" applyNumberFormat="1" applyFont="1" applyFill="1" applyBorder="1" applyAlignment="1">
      <alignment horizontal="right"/>
    </xf>
    <xf numFmtId="166" fontId="8" fillId="7" borderId="39" xfId="0" applyNumberFormat="1" applyFont="1" applyFill="1" applyBorder="1" applyAlignment="1">
      <alignment horizontal="right"/>
    </xf>
    <xf numFmtId="166" fontId="8" fillId="0" borderId="63" xfId="0" applyNumberFormat="1" applyFont="1" applyBorder="1" applyAlignment="1">
      <alignment horizontal="right"/>
    </xf>
    <xf numFmtId="3" fontId="7" fillId="6" borderId="36" xfId="0" applyNumberFormat="1" applyFont="1" applyFill="1" applyBorder="1" applyAlignment="1">
      <alignment horizontal="right"/>
    </xf>
    <xf numFmtId="2" fontId="8" fillId="6" borderId="39" xfId="0" applyNumberFormat="1" applyFont="1" applyFill="1" applyBorder="1" applyAlignment="1">
      <alignment horizontal="right"/>
    </xf>
    <xf numFmtId="167" fontId="8" fillId="6" borderId="36" xfId="0" applyNumberFormat="1" applyFont="1" applyFill="1" applyBorder="1" applyAlignment="1">
      <alignment horizontal="right"/>
    </xf>
    <xf numFmtId="167" fontId="7" fillId="6" borderId="36" xfId="0" applyNumberFormat="1" applyFont="1" applyFill="1" applyBorder="1" applyAlignment="1">
      <alignment horizontal="right"/>
    </xf>
    <xf numFmtId="4" fontId="7" fillId="0" borderId="41" xfId="0" applyNumberFormat="1" applyFont="1" applyBorder="1" applyAlignment="1">
      <alignment horizontal="center"/>
    </xf>
    <xf numFmtId="4" fontId="7" fillId="0" borderId="64" xfId="0" applyNumberFormat="1" applyFont="1" applyBorder="1" applyAlignment="1">
      <alignment horizontal="center"/>
    </xf>
    <xf numFmtId="167" fontId="7" fillId="7" borderId="37" xfId="0" applyNumberFormat="1" applyFont="1" applyFill="1" applyBorder="1" applyAlignment="1">
      <alignment horizontal="right"/>
    </xf>
    <xf numFmtId="4" fontId="7" fillId="0" borderId="32" xfId="0" applyNumberFormat="1" applyFont="1" applyBorder="1" applyAlignment="1">
      <alignment horizontal="center"/>
    </xf>
    <xf numFmtId="167" fontId="7" fillId="0" borderId="43" xfId="0" applyNumberFormat="1" applyFont="1" applyBorder="1" applyAlignment="1">
      <alignment horizontal="center"/>
    </xf>
    <xf numFmtId="167" fontId="8" fillId="6" borderId="35" xfId="0" applyNumberFormat="1" applyFont="1" applyFill="1" applyBorder="1" applyAlignment="1">
      <alignment horizontal="right"/>
    </xf>
    <xf numFmtId="2" fontId="7" fillId="0" borderId="40" xfId="0" applyNumberFormat="1" applyFont="1" applyBorder="1" applyAlignment="1">
      <alignment horizontal="center"/>
    </xf>
    <xf numFmtId="0" fontId="7" fillId="7" borderId="35" xfId="0" applyNumberFormat="1" applyFont="1" applyFill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4" fontId="7" fillId="0" borderId="65" xfId="0" applyNumberFormat="1" applyFont="1" applyBorder="1" applyAlignment="1">
      <alignment horizontal="center"/>
    </xf>
    <xf numFmtId="4" fontId="7" fillId="5" borderId="18" xfId="0" applyNumberFormat="1" applyFont="1" applyFill="1" applyBorder="1" applyAlignment="1">
      <alignment horizontal="center"/>
    </xf>
    <xf numFmtId="166" fontId="16" fillId="2" borderId="49" xfId="0" applyNumberFormat="1" applyFont="1" applyFill="1" applyBorder="1"/>
    <xf numFmtId="0" fontId="16" fillId="2" borderId="32" xfId="0" applyNumberFormat="1" applyFont="1" applyFill="1" applyBorder="1"/>
    <xf numFmtId="4" fontId="7" fillId="2" borderId="21" xfId="0" applyNumberFormat="1" applyFont="1" applyFill="1" applyBorder="1" applyAlignment="1">
      <alignment horizontal="center"/>
    </xf>
    <xf numFmtId="166" fontId="16" fillId="2" borderId="37" xfId="0" applyNumberFormat="1" applyFont="1" applyFill="1" applyBorder="1"/>
    <xf numFmtId="0" fontId="16" fillId="2" borderId="53" xfId="0" applyNumberFormat="1" applyFont="1" applyFill="1" applyBorder="1"/>
    <xf numFmtId="4" fontId="7" fillId="2" borderId="22" xfId="0" applyNumberFormat="1" applyFont="1" applyFill="1" applyBorder="1" applyAlignment="1">
      <alignment horizontal="left"/>
    </xf>
    <xf numFmtId="166" fontId="8" fillId="7" borderId="24" xfId="0" applyNumberFormat="1" applyFont="1" applyFill="1" applyBorder="1" applyAlignment="1">
      <alignment horizontal="right"/>
    </xf>
    <xf numFmtId="166" fontId="8" fillId="7" borderId="25" xfId="0" applyNumberFormat="1" applyFont="1" applyFill="1" applyBorder="1" applyAlignment="1">
      <alignment horizontal="right"/>
    </xf>
    <xf numFmtId="0" fontId="6" fillId="7" borderId="32" xfId="0" applyNumberFormat="1" applyFont="1" applyFill="1" applyBorder="1"/>
    <xf numFmtId="0" fontId="7" fillId="7" borderId="37" xfId="0" applyNumberFormat="1" applyFont="1" applyFill="1" applyBorder="1" applyAlignment="1">
      <alignment horizontal="center"/>
    </xf>
    <xf numFmtId="0" fontId="7" fillId="6" borderId="62" xfId="0" applyNumberFormat="1" applyFont="1" applyFill="1" applyBorder="1" applyAlignment="1">
      <alignment horizontal="center"/>
    </xf>
    <xf numFmtId="3" fontId="7" fillId="6" borderId="37" xfId="0" applyNumberFormat="1" applyFont="1" applyFill="1" applyBorder="1" applyAlignment="1">
      <alignment horizontal="right"/>
    </xf>
    <xf numFmtId="0" fontId="17" fillId="7" borderId="22" xfId="0" applyNumberFormat="1" applyFont="1" applyFill="1" applyBorder="1"/>
    <xf numFmtId="0" fontId="7" fillId="7" borderId="54" xfId="0" applyNumberFormat="1" applyFont="1" applyFill="1" applyBorder="1" applyAlignment="1">
      <alignment horizontal="center"/>
    </xf>
    <xf numFmtId="4" fontId="7" fillId="0" borderId="59" xfId="0" applyNumberFormat="1" applyFont="1" applyBorder="1"/>
    <xf numFmtId="0" fontId="7" fillId="0" borderId="59" xfId="0" applyNumberFormat="1" applyFont="1" applyBorder="1"/>
    <xf numFmtId="0" fontId="7" fillId="0" borderId="32" xfId="0" applyNumberFormat="1" applyFont="1" applyBorder="1"/>
    <xf numFmtId="0" fontId="7" fillId="0" borderId="0" xfId="0" applyNumberFormat="1" applyFont="1"/>
    <xf numFmtId="4" fontId="7" fillId="0" borderId="0" xfId="0" applyNumberFormat="1" applyFont="1"/>
    <xf numFmtId="0" fontId="17" fillId="7" borderId="34" xfId="0" applyNumberFormat="1" applyFont="1" applyFill="1" applyBorder="1"/>
    <xf numFmtId="0" fontId="7" fillId="7" borderId="66" xfId="0" applyNumberFormat="1" applyFont="1" applyFill="1" applyBorder="1" applyAlignment="1">
      <alignment horizontal="center"/>
    </xf>
    <xf numFmtId="3" fontId="7" fillId="7" borderId="36" xfId="0" applyNumberFormat="1" applyFont="1" applyFill="1" applyBorder="1" applyAlignment="1">
      <alignment horizontal="right"/>
    </xf>
    <xf numFmtId="2" fontId="8" fillId="7" borderId="39" xfId="0" applyNumberFormat="1" applyFont="1" applyFill="1" applyBorder="1" applyAlignment="1">
      <alignment horizontal="right"/>
    </xf>
    <xf numFmtId="167" fontId="8" fillId="7" borderId="36" xfId="0" applyNumberFormat="1" applyFont="1" applyFill="1" applyBorder="1" applyAlignment="1">
      <alignment horizontal="right"/>
    </xf>
    <xf numFmtId="0" fontId="6" fillId="7" borderId="34" xfId="0" applyNumberFormat="1" applyFont="1" applyFill="1" applyBorder="1"/>
    <xf numFmtId="2" fontId="6" fillId="6" borderId="21" xfId="0" applyNumberFormat="1" applyFont="1" applyFill="1" applyBorder="1" applyAlignment="1">
      <alignment horizontal="center"/>
    </xf>
    <xf numFmtId="168" fontId="6" fillId="7" borderId="21" xfId="0" applyNumberFormat="1" applyFont="1" applyFill="1" applyBorder="1" applyAlignment="1">
      <alignment horizontal="center"/>
    </xf>
    <xf numFmtId="4" fontId="6" fillId="7" borderId="22" xfId="0" applyNumberFormat="1" applyFont="1" applyFill="1" applyBorder="1" applyAlignment="1">
      <alignment horizontal="left"/>
    </xf>
    <xf numFmtId="4" fontId="7" fillId="7" borderId="62" xfId="0" applyNumberFormat="1" applyFont="1" applyFill="1" applyBorder="1" applyAlignment="1">
      <alignment horizontal="center"/>
    </xf>
    <xf numFmtId="4" fontId="7" fillId="7" borderId="37" xfId="0" applyNumberFormat="1" applyFont="1" applyFill="1" applyBorder="1" applyAlignment="1">
      <alignment horizontal="right"/>
    </xf>
    <xf numFmtId="4" fontId="7" fillId="7" borderId="37" xfId="0" applyNumberFormat="1" applyFont="1" applyFill="1" applyBorder="1" applyAlignment="1">
      <alignment horizontal="center"/>
    </xf>
    <xf numFmtId="167" fontId="7" fillId="7" borderId="37" xfId="0" applyNumberFormat="1" applyFont="1" applyFill="1" applyBorder="1" applyAlignment="1">
      <alignment horizontal="center"/>
    </xf>
    <xf numFmtId="166" fontId="16" fillId="7" borderId="36" xfId="0" applyNumberFormat="1" applyFont="1" applyFill="1" applyBorder="1"/>
    <xf numFmtId="0" fontId="16" fillId="7" borderId="39" xfId="0" applyNumberFormat="1" applyFont="1" applyFill="1" applyBorder="1"/>
    <xf numFmtId="168" fontId="7" fillId="0" borderId="40" xfId="0" applyNumberFormat="1" applyFont="1" applyBorder="1" applyAlignment="1">
      <alignment horizontal="center"/>
    </xf>
    <xf numFmtId="4" fontId="7" fillId="0" borderId="59" xfId="0" applyNumberFormat="1" applyFont="1" applyBorder="1" applyAlignment="1">
      <alignment horizontal="left"/>
    </xf>
    <xf numFmtId="4" fontId="7" fillId="0" borderId="67" xfId="0" applyNumberFormat="1" applyFont="1" applyBorder="1" applyAlignment="1">
      <alignment horizontal="center"/>
    </xf>
    <xf numFmtId="4" fontId="7" fillId="7" borderId="35" xfId="0" applyNumberFormat="1" applyFont="1" applyFill="1" applyBorder="1" applyAlignment="1">
      <alignment horizontal="center"/>
    </xf>
    <xf numFmtId="4" fontId="7" fillId="7" borderId="36" xfId="0" applyNumberFormat="1" applyFont="1" applyFill="1" applyBorder="1" applyAlignment="1">
      <alignment horizontal="right"/>
    </xf>
    <xf numFmtId="164" fontId="10" fillId="0" borderId="0" xfId="0" applyFont="1" applyAlignment="1">
      <alignment horizontal="center" vertical="center"/>
    </xf>
    <xf numFmtId="4" fontId="6" fillId="6" borderId="62" xfId="0" applyNumberFormat="1" applyFont="1" applyFill="1" applyBorder="1" applyAlignment="1">
      <alignment horizontal="center"/>
    </xf>
    <xf numFmtId="4" fontId="6" fillId="6" borderId="68" xfId="0" applyNumberFormat="1" applyFont="1" applyFill="1" applyBorder="1" applyAlignment="1">
      <alignment horizontal="left"/>
    </xf>
    <xf numFmtId="4" fontId="7" fillId="6" borderId="62" xfId="0" applyNumberFormat="1" applyFont="1" applyFill="1" applyBorder="1" applyAlignment="1">
      <alignment horizontal="center"/>
    </xf>
    <xf numFmtId="4" fontId="7" fillId="6" borderId="37" xfId="0" applyNumberFormat="1" applyFont="1" applyFill="1" applyBorder="1" applyAlignment="1">
      <alignment horizontal="right"/>
    </xf>
    <xf numFmtId="0" fontId="16" fillId="6" borderId="37" xfId="0" applyNumberFormat="1" applyFont="1" applyFill="1" applyBorder="1"/>
    <xf numFmtId="167" fontId="16" fillId="6" borderId="37" xfId="0" applyNumberFormat="1" applyFont="1" applyFill="1" applyBorder="1"/>
    <xf numFmtId="166" fontId="16" fillId="6" borderId="24" xfId="0" applyNumberFormat="1" applyFont="1" applyFill="1" applyBorder="1"/>
    <xf numFmtId="0" fontId="16" fillId="6" borderId="25" xfId="0" applyNumberFormat="1" applyFont="1" applyFill="1" applyBorder="1"/>
    <xf numFmtId="4" fontId="7" fillId="0" borderId="33" xfId="0" applyNumberFormat="1" applyFont="1" applyBorder="1" applyAlignment="1">
      <alignment horizontal="left"/>
    </xf>
    <xf numFmtId="166" fontId="16" fillId="0" borderId="59" xfId="0" applyNumberFormat="1" applyFont="1" applyBorder="1"/>
    <xf numFmtId="0" fontId="16" fillId="0" borderId="29" xfId="0" applyNumberFormat="1" applyFont="1" applyBorder="1"/>
    <xf numFmtId="4" fontId="7" fillId="0" borderId="27" xfId="0" applyNumberFormat="1" applyFont="1" applyBorder="1" applyAlignment="1">
      <alignment horizontal="left"/>
    </xf>
    <xf numFmtId="166" fontId="16" fillId="0" borderId="63" xfId="0" applyNumberFormat="1" applyFont="1" applyBorder="1"/>
    <xf numFmtId="0" fontId="16" fillId="0" borderId="32" xfId="0" applyNumberFormat="1" applyFont="1" applyBorder="1"/>
    <xf numFmtId="4" fontId="7" fillId="0" borderId="27" xfId="0" applyNumberFormat="1" applyFont="1" applyBorder="1" applyAlignment="1">
      <alignment horizontal="left" vertical="center"/>
    </xf>
    <xf numFmtId="4" fontId="7" fillId="0" borderId="46" xfId="0" applyNumberFormat="1" applyFont="1" applyBorder="1" applyAlignment="1">
      <alignment horizontal="left"/>
    </xf>
    <xf numFmtId="166" fontId="16" fillId="0" borderId="0" xfId="0" applyNumberFormat="1" applyFont="1"/>
    <xf numFmtId="0" fontId="16" fillId="0" borderId="48" xfId="0" applyNumberFormat="1" applyFont="1" applyBorder="1"/>
    <xf numFmtId="4" fontId="7" fillId="0" borderId="63" xfId="0" applyNumberFormat="1" applyFont="1" applyBorder="1" applyAlignment="1">
      <alignment horizontal="left"/>
    </xf>
    <xf numFmtId="4" fontId="7" fillId="0" borderId="42" xfId="0" applyNumberFormat="1" applyFont="1" applyBorder="1"/>
    <xf numFmtId="0" fontId="8" fillId="5" borderId="19" xfId="0" applyNumberFormat="1" applyFont="1" applyFill="1" applyBorder="1"/>
    <xf numFmtId="166" fontId="8" fillId="0" borderId="61" xfId="0" applyNumberFormat="1" applyFont="1" applyBorder="1"/>
    <xf numFmtId="0" fontId="8" fillId="0" borderId="44" xfId="0" applyNumberFormat="1" applyFont="1" applyBorder="1"/>
    <xf numFmtId="0" fontId="7" fillId="0" borderId="33" xfId="0" applyNumberFormat="1" applyFont="1" applyBorder="1" applyAlignment="1">
      <alignment horizontal="left"/>
    </xf>
    <xf numFmtId="0" fontId="7" fillId="0" borderId="46" xfId="0" applyNumberFormat="1" applyFont="1" applyBorder="1" applyAlignment="1">
      <alignment horizontal="left"/>
    </xf>
    <xf numFmtId="0" fontId="7" fillId="0" borderId="27" xfId="0" applyNumberFormat="1" applyFont="1" applyBorder="1" applyAlignment="1">
      <alignment horizontal="left"/>
    </xf>
    <xf numFmtId="0" fontId="6" fillId="6" borderId="32" xfId="0" applyNumberFormat="1" applyFont="1" applyFill="1" applyBorder="1"/>
    <xf numFmtId="165" fontId="8" fillId="6" borderId="38" xfId="0" applyNumberFormat="1" applyFont="1" applyFill="1" applyBorder="1"/>
    <xf numFmtId="0" fontId="7" fillId="0" borderId="67" xfId="0" applyNumberFormat="1" applyFont="1" applyBorder="1" applyAlignment="1">
      <alignment horizontal="center"/>
    </xf>
    <xf numFmtId="165" fontId="8" fillId="6" borderId="38" xfId="0" applyNumberFormat="1" applyFont="1" applyFill="1" applyBorder="1" applyAlignment="1">
      <alignment horizontal="right"/>
    </xf>
    <xf numFmtId="0" fontId="7" fillId="0" borderId="69" xfId="0" applyNumberFormat="1" applyFont="1" applyBorder="1" applyAlignment="1">
      <alignment horizontal="center"/>
    </xf>
    <xf numFmtId="0" fontId="7" fillId="0" borderId="33" xfId="0" applyNumberFormat="1" applyFont="1" applyBorder="1" applyAlignment="1">
      <alignment vertical="center"/>
    </xf>
    <xf numFmtId="4" fontId="7" fillId="0" borderId="70" xfId="0" applyNumberFormat="1" applyFont="1" applyBorder="1" applyAlignment="1">
      <alignment horizontal="center"/>
    </xf>
    <xf numFmtId="4" fontId="7" fillId="0" borderId="71" xfId="0" applyNumberFormat="1" applyFont="1" applyBorder="1" applyAlignment="1">
      <alignment horizontal="left"/>
    </xf>
    <xf numFmtId="4" fontId="7" fillId="0" borderId="72" xfId="0" applyNumberFormat="1" applyFont="1" applyBorder="1" applyAlignment="1">
      <alignment horizontal="center"/>
    </xf>
    <xf numFmtId="0" fontId="8" fillId="0" borderId="72" xfId="0" applyNumberFormat="1" applyFont="1" applyBorder="1" applyAlignment="1">
      <alignment horizontal="center"/>
    </xf>
    <xf numFmtId="2" fontId="8" fillId="0" borderId="68" xfId="0" applyNumberFormat="1" applyFont="1" applyBorder="1" applyAlignment="1">
      <alignment horizontal="center"/>
    </xf>
    <xf numFmtId="167" fontId="8" fillId="5" borderId="1" xfId="0" applyNumberFormat="1" applyFont="1" applyFill="1" applyBorder="1"/>
    <xf numFmtId="166" fontId="8" fillId="5" borderId="1" xfId="0" applyNumberFormat="1" applyFont="1" applyFill="1" applyBorder="1"/>
    <xf numFmtId="2" fontId="8" fillId="5" borderId="16" xfId="0" applyNumberFormat="1" applyFont="1" applyFill="1" applyBorder="1"/>
    <xf numFmtId="0" fontId="7" fillId="0" borderId="42" xfId="0" applyNumberFormat="1" applyFont="1" applyBorder="1" applyAlignment="1">
      <alignment vertical="center"/>
    </xf>
    <xf numFmtId="0" fontId="7" fillId="0" borderId="73" xfId="0" applyNumberFormat="1" applyFont="1" applyBorder="1" applyAlignment="1">
      <alignment horizontal="center"/>
    </xf>
    <xf numFmtId="167" fontId="7" fillId="6" borderId="37" xfId="0" applyNumberFormat="1" applyFont="1" applyFill="1" applyBorder="1" applyAlignment="1">
      <alignment horizontal="right"/>
    </xf>
    <xf numFmtId="166" fontId="18" fillId="0" borderId="63" xfId="0" applyNumberFormat="1" applyFont="1" applyBorder="1" applyAlignment="1">
      <alignment horizontal="center"/>
    </xf>
    <xf numFmtId="4" fontId="18" fillId="0" borderId="32" xfId="0" applyNumberFormat="1" applyFont="1" applyBorder="1" applyAlignment="1">
      <alignment horizontal="center"/>
    </xf>
    <xf numFmtId="166" fontId="8" fillId="0" borderId="63" xfId="0" applyNumberFormat="1" applyFont="1" applyBorder="1"/>
    <xf numFmtId="0" fontId="8" fillId="0" borderId="32" xfId="0" applyNumberFormat="1" applyFont="1" applyBorder="1"/>
    <xf numFmtId="4" fontId="7" fillId="0" borderId="74" xfId="0" applyNumberFormat="1" applyFont="1" applyBorder="1" applyAlignment="1">
      <alignment horizontal="center"/>
    </xf>
    <xf numFmtId="0" fontId="7" fillId="0" borderId="75" xfId="0" applyNumberFormat="1" applyFont="1" applyBorder="1"/>
    <xf numFmtId="167" fontId="7" fillId="0" borderId="56" xfId="0" applyNumberFormat="1" applyFont="1" applyBorder="1" applyAlignment="1">
      <alignment horizontal="center"/>
    </xf>
    <xf numFmtId="167" fontId="7" fillId="0" borderId="57" xfId="0" applyNumberFormat="1" applyFont="1" applyBorder="1" applyAlignment="1">
      <alignment horizontal="center"/>
    </xf>
    <xf numFmtId="166" fontId="18" fillId="0" borderId="76" xfId="0" applyNumberFormat="1" applyFont="1" applyBorder="1" applyAlignment="1">
      <alignment horizontal="center"/>
    </xf>
    <xf numFmtId="4" fontId="18" fillId="0" borderId="55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10" fontId="8" fillId="0" borderId="0" xfId="0" applyNumberFormat="1" applyFont="1"/>
    <xf numFmtId="10" fontId="9" fillId="0" borderId="0" xfId="0" applyNumberFormat="1" applyFont="1" applyAlignment="1">
      <alignment horizontal="center"/>
    </xf>
    <xf numFmtId="10" fontId="9" fillId="0" borderId="68" xfId="0" applyNumberFormat="1" applyFont="1" applyBorder="1" applyAlignment="1">
      <alignment horizontal="center"/>
    </xf>
    <xf numFmtId="2" fontId="9" fillId="8" borderId="77" xfId="0" applyNumberFormat="1" applyFont="1" applyFill="1" applyBorder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19" fillId="0" borderId="0" xfId="0" applyNumberFormat="1" applyFont="1"/>
    <xf numFmtId="0" fontId="20" fillId="0" borderId="0" xfId="0" applyNumberFormat="1" applyFont="1"/>
    <xf numFmtId="4" fontId="2" fillId="2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/>
    <xf numFmtId="0" fontId="3" fillId="0" borderId="4" xfId="0" applyNumberFormat="1" applyFont="1" applyBorder="1"/>
    <xf numFmtId="0" fontId="3" fillId="0" borderId="6" xfId="0" applyNumberFormat="1" applyFont="1" applyBorder="1"/>
    <xf numFmtId="0" fontId="3" fillId="0" borderId="7" xfId="0" applyNumberFormat="1" applyFont="1" applyBorder="1"/>
    <xf numFmtId="0" fontId="4" fillId="4" borderId="8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Border="1"/>
    <xf numFmtId="0" fontId="4" fillId="4" borderId="10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Border="1"/>
    <xf numFmtId="0" fontId="4" fillId="4" borderId="12" xfId="0" applyNumberFormat="1" applyFont="1" applyFill="1" applyBorder="1" applyAlignment="1">
      <alignment horizontal="left" vertical="center" wrapText="1"/>
    </xf>
    <xf numFmtId="164" fontId="2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2419350</xdr:colOff>
      <xdr:row>166</xdr:row>
      <xdr:rowOff>161925</xdr:rowOff>
    </xdr:from>
    <xdr:ext cx="28575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630386" y="6136821"/>
          <a:ext cx="28575" cy="0"/>
          <a:chOff x="5331713" y="3780000"/>
          <a:chExt cx="2857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5331713" y="3780000"/>
            <a:ext cx="28575" cy="0"/>
          </a:xfrm>
          <a:prstGeom prst="straightConnector1">
            <a:avLst/>
          </a:prstGeom>
          <a:noFill/>
          <a:ln w="9525" cap="flat" cmpd="sng">
            <a:solidFill>
              <a:srgbClr val="363639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15128/Documents/mi%20trabajo/BSE/BSE_V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os"/>
      <sheetName val="Hoja2"/>
      <sheetName val="Hoja3"/>
      <sheetName val="Base"/>
      <sheetName val="apuntes"/>
      <sheetName val="matrizDeRiesgo"/>
      <sheetName val="MdeO"/>
      <sheetName val="CGS"/>
      <sheetName val="Grilla"/>
      <sheetName val="abc"/>
      <sheetName val="abcFamilias"/>
      <sheetName val="fasesCI"/>
      <sheetName val="fases"/>
      <sheetName val="grupos"/>
      <sheetName val="CP"/>
      <sheetName val="Acero"/>
      <sheetName val="hormigon"/>
      <sheetName val="mezclas"/>
      <sheetName val="Pasta horm."/>
      <sheetName val="Pasta"/>
      <sheetName val="encofrado"/>
      <sheetName val="Hoja4"/>
      <sheetName val="riesgos"/>
      <sheetName val="limpieza"/>
      <sheetName val="ayudas"/>
      <sheetName val="Insumos"/>
      <sheetName val="HºA"/>
      <sheetName val="GG"/>
      <sheetName val="CD"/>
      <sheetName val="comparativos"/>
      <sheetName val="analisis_riesgo"/>
      <sheetName val="abcRubros"/>
      <sheetName val="Cierre"/>
      <sheetName val="ff"/>
      <sheetName val="ofertaLetras"/>
      <sheetName val="Cierre (2)"/>
      <sheetName val="Seguros"/>
      <sheetName val="Hoja5"/>
      <sheetName val="INCIDENCIAS"/>
      <sheetName val="rubrado"/>
      <sheetName val="oferta"/>
      <sheetName val="preventa"/>
      <sheetName val="anexo IX"/>
      <sheetName val="cronograma"/>
      <sheetName val="indice (2)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70" zoomScaleNormal="70" workbookViewId="0">
      <selection activeCell="B2" sqref="B2:K2"/>
    </sheetView>
  </sheetViews>
  <sheetFormatPr baseColWidth="10" defaultColWidth="12.5703125" defaultRowHeight="15" customHeight="1" x14ac:dyDescent="0.2"/>
  <cols>
    <col min="1" max="1" width="6" customWidth="1"/>
    <col min="2" max="2" width="12.140625" customWidth="1"/>
    <col min="3" max="3" width="106.5703125" customWidth="1"/>
    <col min="4" max="4" width="19.5703125" customWidth="1"/>
    <col min="5" max="5" width="13.5703125" customWidth="1"/>
    <col min="6" max="6" width="17.5703125" customWidth="1"/>
    <col min="7" max="7" width="18.28515625" customWidth="1"/>
    <col min="8" max="8" width="15.7109375" hidden="1" customWidth="1"/>
    <col min="9" max="9" width="18.85546875" hidden="1" customWidth="1"/>
    <col min="10" max="11" width="15.7109375" hidden="1" customWidth="1"/>
    <col min="12" max="26" width="11.42578125" customWidth="1"/>
  </cols>
  <sheetData>
    <row r="1" spans="1:26" ht="20.25" customHeight="1" x14ac:dyDescent="0.2">
      <c r="A1" s="1"/>
      <c r="B1" s="2"/>
      <c r="C1" s="1"/>
      <c r="D1" s="2"/>
      <c r="E1" s="3"/>
      <c r="F1" s="1"/>
      <c r="G1" s="1"/>
      <c r="H1" s="1"/>
      <c r="I1" s="1"/>
      <c r="J1" s="1"/>
      <c r="K1" s="1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69.75" customHeight="1" x14ac:dyDescent="0.2">
      <c r="A2" s="1"/>
      <c r="B2" s="245"/>
      <c r="C2" s="246"/>
      <c r="D2" s="246"/>
      <c r="E2" s="246"/>
      <c r="F2" s="246"/>
      <c r="G2" s="246"/>
      <c r="H2" s="246"/>
      <c r="I2" s="246"/>
      <c r="J2" s="246"/>
      <c r="K2" s="24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5.25" customHeight="1" x14ac:dyDescent="0.2">
      <c r="A3" s="4"/>
      <c r="B3" s="255" t="s">
        <v>889</v>
      </c>
      <c r="C3" s="248"/>
      <c r="D3" s="248"/>
      <c r="E3" s="248"/>
      <c r="F3" s="248"/>
      <c r="G3" s="248"/>
      <c r="H3" s="248"/>
      <c r="I3" s="248"/>
      <c r="J3" s="248"/>
      <c r="K3" s="249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40.5" customHeight="1" x14ac:dyDescent="0.2">
      <c r="A4" s="4"/>
      <c r="B4" s="250" t="s">
        <v>0</v>
      </c>
      <c r="C4" s="251"/>
      <c r="D4" s="252"/>
      <c r="E4" s="253"/>
      <c r="F4" s="254"/>
      <c r="G4" s="253"/>
      <c r="H4" s="5" t="s">
        <v>1</v>
      </c>
      <c r="I4" s="252" t="s">
        <v>2</v>
      </c>
      <c r="J4" s="253"/>
      <c r="K4" s="6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2.75" customHeight="1" x14ac:dyDescent="0.2">
      <c r="A5" s="4"/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8" t="s">
        <v>10</v>
      </c>
      <c r="J5" s="9" t="s">
        <v>11</v>
      </c>
      <c r="K5" s="7" t="s">
        <v>12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3">
      <c r="A6" s="4"/>
      <c r="B6" s="10" t="s">
        <v>13</v>
      </c>
      <c r="C6" s="11" t="s">
        <v>14</v>
      </c>
      <c r="D6" s="12"/>
      <c r="E6" s="13"/>
      <c r="F6" s="14"/>
      <c r="G6" s="15">
        <f>G7+G17</f>
        <v>0</v>
      </c>
      <c r="H6" s="14"/>
      <c r="I6" s="16"/>
      <c r="J6" s="17">
        <f>K6/K551</f>
        <v>0</v>
      </c>
      <c r="K6" s="18">
        <f>+G7+G17+G27+G34</f>
        <v>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3">
      <c r="A7" s="4"/>
      <c r="B7" s="19" t="s">
        <v>15</v>
      </c>
      <c r="C7" s="20" t="s">
        <v>16</v>
      </c>
      <c r="D7" s="21"/>
      <c r="E7" s="22"/>
      <c r="F7" s="23"/>
      <c r="G7" s="24">
        <f>G13+G15</f>
        <v>0</v>
      </c>
      <c r="H7" s="25"/>
      <c r="I7" s="26"/>
      <c r="J7" s="27"/>
      <c r="K7" s="2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hidden="1" customHeight="1" x14ac:dyDescent="0.2">
      <c r="A8" s="4"/>
      <c r="B8" s="29" t="s">
        <v>17</v>
      </c>
      <c r="C8" s="30" t="s">
        <v>18</v>
      </c>
      <c r="D8" s="29" t="s">
        <v>19</v>
      </c>
      <c r="E8" s="31">
        <v>1</v>
      </c>
      <c r="F8" s="31">
        <v>1</v>
      </c>
      <c r="G8" s="32">
        <f t="shared" ref="G8:G16" si="0">E8*F8</f>
        <v>1</v>
      </c>
      <c r="H8" s="33">
        <f t="shared" ref="H8:I8" si="1">+F8/$K$551</f>
        <v>0.2</v>
      </c>
      <c r="I8" s="34">
        <f t="shared" si="1"/>
        <v>0.2</v>
      </c>
      <c r="J8" s="35"/>
      <c r="K8" s="3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hidden="1" customHeight="1" x14ac:dyDescent="0.2">
      <c r="A9" s="4"/>
      <c r="B9" s="29" t="s">
        <v>20</v>
      </c>
      <c r="C9" s="37" t="s">
        <v>21</v>
      </c>
      <c r="D9" s="29" t="s">
        <v>22</v>
      </c>
      <c r="E9" s="31">
        <v>1</v>
      </c>
      <c r="F9" s="31">
        <v>1</v>
      </c>
      <c r="G9" s="32">
        <f t="shared" si="0"/>
        <v>1</v>
      </c>
      <c r="H9" s="33">
        <f t="shared" ref="H9:I9" si="2">+F9/$K$551</f>
        <v>0.2</v>
      </c>
      <c r="I9" s="34">
        <f t="shared" si="2"/>
        <v>0.2</v>
      </c>
      <c r="J9" s="35"/>
      <c r="K9" s="36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hidden="1" customHeight="1" x14ac:dyDescent="0.2">
      <c r="A10" s="4"/>
      <c r="B10" s="29" t="s">
        <v>23</v>
      </c>
      <c r="C10" s="38" t="s">
        <v>24</v>
      </c>
      <c r="D10" s="29" t="s">
        <v>19</v>
      </c>
      <c r="E10" s="31">
        <v>1</v>
      </c>
      <c r="F10" s="31">
        <v>1</v>
      </c>
      <c r="G10" s="32">
        <f t="shared" si="0"/>
        <v>1</v>
      </c>
      <c r="H10" s="33">
        <f t="shared" ref="H10:I10" si="3">+F10/$K$551</f>
        <v>0.2</v>
      </c>
      <c r="I10" s="34">
        <f t="shared" si="3"/>
        <v>0.2</v>
      </c>
      <c r="J10" s="35"/>
      <c r="K10" s="36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hidden="1" customHeight="1" x14ac:dyDescent="0.2">
      <c r="A11" s="4"/>
      <c r="B11" s="29" t="s">
        <v>25</v>
      </c>
      <c r="C11" s="38" t="s">
        <v>26</v>
      </c>
      <c r="D11" s="29" t="s">
        <v>19</v>
      </c>
      <c r="E11" s="31">
        <v>1</v>
      </c>
      <c r="F11" s="31">
        <v>1</v>
      </c>
      <c r="G11" s="32">
        <f t="shared" si="0"/>
        <v>1</v>
      </c>
      <c r="H11" s="33">
        <f t="shared" ref="H11:I11" si="4">+F11/$K$551</f>
        <v>0.2</v>
      </c>
      <c r="I11" s="34">
        <f t="shared" si="4"/>
        <v>0.2</v>
      </c>
      <c r="J11" s="35"/>
      <c r="K11" s="36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hidden="1" customHeight="1" x14ac:dyDescent="0.2">
      <c r="A12" s="4"/>
      <c r="B12" s="29" t="s">
        <v>27</v>
      </c>
      <c r="C12" s="38" t="s">
        <v>28</v>
      </c>
      <c r="D12" s="29" t="s">
        <v>22</v>
      </c>
      <c r="E12" s="31">
        <v>1</v>
      </c>
      <c r="F12" s="31">
        <v>1</v>
      </c>
      <c r="G12" s="32">
        <f t="shared" si="0"/>
        <v>1</v>
      </c>
      <c r="H12" s="33">
        <f t="shared" ref="H12:I12" si="5">+F12/$K$551</f>
        <v>0.2</v>
      </c>
      <c r="I12" s="34">
        <f t="shared" si="5"/>
        <v>0.2</v>
      </c>
      <c r="J12" s="35"/>
      <c r="K12" s="3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4"/>
      <c r="B13" s="29" t="s">
        <v>29</v>
      </c>
      <c r="C13" s="38" t="s">
        <v>30</v>
      </c>
      <c r="D13" s="29" t="s">
        <v>22</v>
      </c>
      <c r="E13" s="31"/>
      <c r="F13" s="31"/>
      <c r="G13" s="32">
        <f t="shared" si="0"/>
        <v>0</v>
      </c>
      <c r="H13" s="33">
        <f t="shared" ref="H13:I13" si="6">+F13/$K$551</f>
        <v>0</v>
      </c>
      <c r="I13" s="34">
        <f t="shared" si="6"/>
        <v>0</v>
      </c>
      <c r="J13" s="35"/>
      <c r="K13" s="3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hidden="1" customHeight="1" x14ac:dyDescent="0.2">
      <c r="A14" s="4"/>
      <c r="B14" s="29" t="s">
        <v>31</v>
      </c>
      <c r="C14" s="30" t="s">
        <v>32</v>
      </c>
      <c r="D14" s="29" t="s">
        <v>19</v>
      </c>
      <c r="E14" s="31"/>
      <c r="F14" s="31">
        <v>1</v>
      </c>
      <c r="G14" s="32">
        <f t="shared" si="0"/>
        <v>0</v>
      </c>
      <c r="H14" s="33">
        <f t="shared" ref="H14:I14" si="7">+F14/$K$551</f>
        <v>0.2</v>
      </c>
      <c r="I14" s="34">
        <f t="shared" si="7"/>
        <v>0</v>
      </c>
      <c r="J14" s="35"/>
      <c r="K14" s="36"/>
      <c r="L14" s="3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4"/>
      <c r="B15" s="29" t="s">
        <v>33</v>
      </c>
      <c r="C15" s="30" t="s">
        <v>34</v>
      </c>
      <c r="D15" s="29" t="s">
        <v>19</v>
      </c>
      <c r="E15" s="31"/>
      <c r="F15" s="31"/>
      <c r="G15" s="32">
        <f t="shared" si="0"/>
        <v>0</v>
      </c>
      <c r="H15" s="33">
        <f t="shared" ref="H15:I15" si="8">+F15/$K$551</f>
        <v>0</v>
      </c>
      <c r="I15" s="34">
        <f t="shared" si="8"/>
        <v>0</v>
      </c>
      <c r="J15" s="35"/>
      <c r="K15" s="36"/>
      <c r="L15" s="39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hidden="1" customHeight="1" x14ac:dyDescent="0.2">
      <c r="A16" s="4"/>
      <c r="B16" s="29" t="s">
        <v>35</v>
      </c>
      <c r="C16" s="30" t="s">
        <v>36</v>
      </c>
      <c r="D16" s="29" t="s">
        <v>22</v>
      </c>
      <c r="E16" s="31"/>
      <c r="F16" s="31">
        <v>1</v>
      </c>
      <c r="G16" s="32">
        <f t="shared" si="0"/>
        <v>0</v>
      </c>
      <c r="H16" s="33">
        <f t="shared" ref="H16:I16" si="9">+F16/$K$551</f>
        <v>0.2</v>
      </c>
      <c r="I16" s="34">
        <f t="shared" si="9"/>
        <v>0</v>
      </c>
      <c r="J16" s="35"/>
      <c r="K16" s="36"/>
      <c r="L16" s="3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3">
      <c r="A17" s="4"/>
      <c r="B17" s="40" t="s">
        <v>37</v>
      </c>
      <c r="C17" s="41" t="s">
        <v>38</v>
      </c>
      <c r="D17" s="42"/>
      <c r="E17" s="43"/>
      <c r="F17" s="44"/>
      <c r="G17" s="45">
        <f>G19+G26</f>
        <v>0</v>
      </c>
      <c r="H17" s="46"/>
      <c r="I17" s="46"/>
      <c r="J17" s="47"/>
      <c r="K17" s="48"/>
      <c r="L17" s="4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hidden="1" customHeight="1" x14ac:dyDescent="0.3">
      <c r="A18" s="4"/>
      <c r="B18" s="29" t="s">
        <v>39</v>
      </c>
      <c r="C18" s="30" t="s">
        <v>40</v>
      </c>
      <c r="D18" s="29" t="s">
        <v>41</v>
      </c>
      <c r="E18" s="31"/>
      <c r="F18" s="31">
        <v>1</v>
      </c>
      <c r="G18" s="32">
        <f t="shared" ref="G18:G26" si="10">E18*F18</f>
        <v>0</v>
      </c>
      <c r="H18" s="33">
        <f t="shared" ref="H18:I18" si="11">+F18/$K$551</f>
        <v>0.2</v>
      </c>
      <c r="I18" s="34">
        <f t="shared" si="11"/>
        <v>0</v>
      </c>
      <c r="J18" s="50"/>
      <c r="K18" s="51"/>
      <c r="L18" s="3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3">
      <c r="A19" s="4"/>
      <c r="B19" s="29" t="s">
        <v>42</v>
      </c>
      <c r="C19" s="30" t="s">
        <v>43</v>
      </c>
      <c r="D19" s="29" t="s">
        <v>19</v>
      </c>
      <c r="E19" s="31"/>
      <c r="F19" s="31"/>
      <c r="G19" s="32">
        <f t="shared" si="10"/>
        <v>0</v>
      </c>
      <c r="H19" s="33">
        <f t="shared" ref="H19:I19" si="12">+F19/$K$551</f>
        <v>0</v>
      </c>
      <c r="I19" s="34">
        <f t="shared" si="12"/>
        <v>0</v>
      </c>
      <c r="J19" s="50"/>
      <c r="K19" s="51"/>
      <c r="L19" s="3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hidden="1" customHeight="1" x14ac:dyDescent="0.3">
      <c r="A20" s="4"/>
      <c r="B20" s="29" t="s">
        <v>44</v>
      </c>
      <c r="C20" s="30" t="s">
        <v>45</v>
      </c>
      <c r="D20" s="52" t="s">
        <v>19</v>
      </c>
      <c r="E20" s="31"/>
      <c r="F20" s="31">
        <v>1</v>
      </c>
      <c r="G20" s="32">
        <f t="shared" si="10"/>
        <v>0</v>
      </c>
      <c r="H20" s="33">
        <f t="shared" ref="H20:I20" si="13">+F20/$K$551</f>
        <v>0.2</v>
      </c>
      <c r="I20" s="34">
        <f t="shared" si="13"/>
        <v>0</v>
      </c>
      <c r="J20" s="50"/>
      <c r="K20" s="51"/>
      <c r="L20" s="4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hidden="1" customHeight="1" x14ac:dyDescent="0.3">
      <c r="A21" s="4"/>
      <c r="B21" s="29" t="s">
        <v>46</v>
      </c>
      <c r="C21" s="30" t="s">
        <v>47</v>
      </c>
      <c r="D21" s="52" t="s">
        <v>19</v>
      </c>
      <c r="E21" s="31"/>
      <c r="F21" s="31">
        <v>1</v>
      </c>
      <c r="G21" s="32">
        <f t="shared" si="10"/>
        <v>0</v>
      </c>
      <c r="H21" s="33">
        <f t="shared" ref="H21:I21" si="14">+F21/$K$551</f>
        <v>0.2</v>
      </c>
      <c r="I21" s="34">
        <f t="shared" si="14"/>
        <v>0</v>
      </c>
      <c r="J21" s="50"/>
      <c r="K21" s="51"/>
      <c r="L21" s="3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hidden="1" customHeight="1" x14ac:dyDescent="0.3">
      <c r="A22" s="4"/>
      <c r="B22" s="29" t="s">
        <v>48</v>
      </c>
      <c r="C22" s="30" t="s">
        <v>49</v>
      </c>
      <c r="D22" s="52" t="s">
        <v>19</v>
      </c>
      <c r="E22" s="31"/>
      <c r="F22" s="31">
        <v>1</v>
      </c>
      <c r="G22" s="32">
        <f t="shared" si="10"/>
        <v>0</v>
      </c>
      <c r="H22" s="33">
        <f t="shared" ref="H22:I22" si="15">+F22/$K$551</f>
        <v>0.2</v>
      </c>
      <c r="I22" s="34">
        <f t="shared" si="15"/>
        <v>0</v>
      </c>
      <c r="J22" s="50"/>
      <c r="K22" s="51"/>
      <c r="L22" s="4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hidden="1" customHeight="1" x14ac:dyDescent="0.3">
      <c r="A23" s="4"/>
      <c r="B23" s="29" t="s">
        <v>50</v>
      </c>
      <c r="C23" s="30" t="s">
        <v>51</v>
      </c>
      <c r="D23" s="52" t="s">
        <v>19</v>
      </c>
      <c r="E23" s="31"/>
      <c r="F23" s="31">
        <v>1</v>
      </c>
      <c r="G23" s="32">
        <f t="shared" si="10"/>
        <v>0</v>
      </c>
      <c r="H23" s="33">
        <f t="shared" ref="H23:I23" si="16">+F23/$K$551</f>
        <v>0.2</v>
      </c>
      <c r="I23" s="34">
        <f t="shared" si="16"/>
        <v>0</v>
      </c>
      <c r="J23" s="50"/>
      <c r="K23" s="51"/>
      <c r="L23" s="3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hidden="1" customHeight="1" x14ac:dyDescent="0.3">
      <c r="A24" s="4"/>
      <c r="B24" s="29" t="s">
        <v>52</v>
      </c>
      <c r="C24" s="30" t="s">
        <v>53</v>
      </c>
      <c r="D24" s="52" t="s">
        <v>19</v>
      </c>
      <c r="E24" s="31"/>
      <c r="F24" s="31">
        <v>1</v>
      </c>
      <c r="G24" s="32">
        <f t="shared" si="10"/>
        <v>0</v>
      </c>
      <c r="H24" s="33">
        <f t="shared" ref="H24:I24" si="17">+F24/$K$551</f>
        <v>0.2</v>
      </c>
      <c r="I24" s="34">
        <f t="shared" si="17"/>
        <v>0</v>
      </c>
      <c r="J24" s="50"/>
      <c r="K24" s="51"/>
      <c r="L24" s="49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hidden="1" customHeight="1" x14ac:dyDescent="0.3">
      <c r="A25" s="4"/>
      <c r="B25" s="29" t="s">
        <v>54</v>
      </c>
      <c r="C25" s="30" t="s">
        <v>55</v>
      </c>
      <c r="D25" s="52" t="s">
        <v>19</v>
      </c>
      <c r="E25" s="31"/>
      <c r="F25" s="31">
        <v>1</v>
      </c>
      <c r="G25" s="32">
        <f t="shared" si="10"/>
        <v>0</v>
      </c>
      <c r="H25" s="33">
        <f t="shared" ref="H25:I25" si="18">+F25/$K$551</f>
        <v>0.2</v>
      </c>
      <c r="I25" s="34">
        <f t="shared" si="18"/>
        <v>0</v>
      </c>
      <c r="J25" s="50"/>
      <c r="K25" s="51"/>
      <c r="L25" s="49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3">
      <c r="A26" s="4"/>
      <c r="B26" s="29" t="s">
        <v>56</v>
      </c>
      <c r="C26" s="30" t="s">
        <v>57</v>
      </c>
      <c r="D26" s="52" t="s">
        <v>19</v>
      </c>
      <c r="E26" s="31"/>
      <c r="F26" s="31"/>
      <c r="G26" s="32">
        <f t="shared" si="10"/>
        <v>0</v>
      </c>
      <c r="H26" s="33">
        <f t="shared" ref="H26:I26" si="19">+F26/$K$551</f>
        <v>0</v>
      </c>
      <c r="I26" s="34">
        <f t="shared" si="19"/>
        <v>0</v>
      </c>
      <c r="J26" s="50"/>
      <c r="K26" s="51"/>
      <c r="L26" s="49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hidden="1" customHeight="1" x14ac:dyDescent="0.3">
      <c r="A27" s="4"/>
      <c r="B27" s="40" t="s">
        <v>58</v>
      </c>
      <c r="C27" s="41" t="s">
        <v>59</v>
      </c>
      <c r="D27" s="42"/>
      <c r="E27" s="43"/>
      <c r="F27" s="44"/>
      <c r="G27" s="45">
        <f>SUM(G28:G33)</f>
        <v>0</v>
      </c>
      <c r="H27" s="46"/>
      <c r="I27" s="46"/>
      <c r="J27" s="47"/>
      <c r="K27" s="48"/>
      <c r="L27" s="4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hidden="1" customHeight="1" x14ac:dyDescent="0.3">
      <c r="A28" s="4"/>
      <c r="B28" s="29" t="s">
        <v>60</v>
      </c>
      <c r="C28" s="30" t="s">
        <v>61</v>
      </c>
      <c r="D28" s="29" t="s">
        <v>19</v>
      </c>
      <c r="E28" s="31"/>
      <c r="F28" s="31">
        <v>1</v>
      </c>
      <c r="G28" s="32">
        <f t="shared" ref="G28:G33" si="20">E28*F28</f>
        <v>0</v>
      </c>
      <c r="H28" s="33">
        <f t="shared" ref="H28:I28" si="21">+F28/$K$551</f>
        <v>0.2</v>
      </c>
      <c r="I28" s="34">
        <f t="shared" si="21"/>
        <v>0</v>
      </c>
      <c r="J28" s="50"/>
      <c r="K28" s="51"/>
      <c r="L28" s="39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hidden="1" customHeight="1" x14ac:dyDescent="0.3">
      <c r="A29" s="4"/>
      <c r="B29" s="53" t="s">
        <v>62</v>
      </c>
      <c r="C29" s="54" t="s">
        <v>63</v>
      </c>
      <c r="D29" s="53" t="s">
        <v>19</v>
      </c>
      <c r="E29" s="31"/>
      <c r="F29" s="31">
        <v>1</v>
      </c>
      <c r="G29" s="32">
        <f t="shared" si="20"/>
        <v>0</v>
      </c>
      <c r="H29" s="33">
        <f t="shared" ref="H29:I29" si="22">+F29/$K$551</f>
        <v>0.2</v>
      </c>
      <c r="I29" s="34">
        <f t="shared" si="22"/>
        <v>0</v>
      </c>
      <c r="J29" s="55"/>
      <c r="K29" s="56"/>
      <c r="L29" s="5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hidden="1" customHeight="1" x14ac:dyDescent="0.3">
      <c r="A30" s="4"/>
      <c r="B30" s="29" t="s">
        <v>64</v>
      </c>
      <c r="C30" s="30" t="s">
        <v>65</v>
      </c>
      <c r="D30" s="29" t="s">
        <v>19</v>
      </c>
      <c r="E30" s="31"/>
      <c r="F30" s="31">
        <v>1</v>
      </c>
      <c r="G30" s="32">
        <f t="shared" si="20"/>
        <v>0</v>
      </c>
      <c r="H30" s="33">
        <f t="shared" ref="H30:I30" si="23">+F30/$K$551</f>
        <v>0.2</v>
      </c>
      <c r="I30" s="34">
        <f t="shared" si="23"/>
        <v>0</v>
      </c>
      <c r="J30" s="50"/>
      <c r="K30" s="51"/>
      <c r="L30" s="5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hidden="1" customHeight="1" x14ac:dyDescent="0.3">
      <c r="A31" s="4"/>
      <c r="B31" s="53" t="s">
        <v>66</v>
      </c>
      <c r="C31" s="54" t="s">
        <v>67</v>
      </c>
      <c r="D31" s="29" t="s">
        <v>19</v>
      </c>
      <c r="E31" s="31"/>
      <c r="F31" s="31">
        <v>1</v>
      </c>
      <c r="G31" s="32">
        <f t="shared" si="20"/>
        <v>0</v>
      </c>
      <c r="H31" s="33">
        <f t="shared" ref="H31:I31" si="24">+F31/$K$551</f>
        <v>0.2</v>
      </c>
      <c r="I31" s="34">
        <f t="shared" si="24"/>
        <v>0</v>
      </c>
      <c r="J31" s="55"/>
      <c r="K31" s="56"/>
      <c r="L31" s="5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hidden="1" customHeight="1" x14ac:dyDescent="0.3">
      <c r="A32" s="4"/>
      <c r="B32" s="53" t="s">
        <v>68</v>
      </c>
      <c r="C32" s="54" t="s">
        <v>69</v>
      </c>
      <c r="D32" s="29" t="s">
        <v>19</v>
      </c>
      <c r="E32" s="31"/>
      <c r="F32" s="31">
        <v>1</v>
      </c>
      <c r="G32" s="32">
        <f t="shared" si="20"/>
        <v>0</v>
      </c>
      <c r="H32" s="33">
        <f t="shared" ref="H32:I32" si="25">+F32/$K$551</f>
        <v>0.2</v>
      </c>
      <c r="I32" s="34">
        <f t="shared" si="25"/>
        <v>0</v>
      </c>
      <c r="J32" s="55"/>
      <c r="K32" s="56"/>
      <c r="L32" s="5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hidden="1" customHeight="1" x14ac:dyDescent="0.3">
      <c r="A33" s="4"/>
      <c r="B33" s="53" t="s">
        <v>70</v>
      </c>
      <c r="C33" s="54" t="s">
        <v>71</v>
      </c>
      <c r="D33" s="53" t="s">
        <v>19</v>
      </c>
      <c r="E33" s="31"/>
      <c r="F33" s="31">
        <v>1</v>
      </c>
      <c r="G33" s="32">
        <f t="shared" si="20"/>
        <v>0</v>
      </c>
      <c r="H33" s="33">
        <f t="shared" ref="H33:I33" si="26">+F33/$K$551</f>
        <v>0.2</v>
      </c>
      <c r="I33" s="34">
        <f t="shared" si="26"/>
        <v>0</v>
      </c>
      <c r="J33" s="55"/>
      <c r="K33" s="56"/>
      <c r="L33" s="5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hidden="1" customHeight="1" x14ac:dyDescent="0.3">
      <c r="A34" s="4"/>
      <c r="B34" s="40" t="s">
        <v>72</v>
      </c>
      <c r="C34" s="41" t="s">
        <v>73</v>
      </c>
      <c r="D34" s="42"/>
      <c r="E34" s="43"/>
      <c r="F34" s="44"/>
      <c r="G34" s="45">
        <f>SUM(G35)</f>
        <v>0</v>
      </c>
      <c r="H34" s="46"/>
      <c r="I34" s="46"/>
      <c r="J34" s="47"/>
      <c r="K34" s="48"/>
      <c r="L34" s="5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hidden="1" customHeight="1" x14ac:dyDescent="0.3">
      <c r="A35" s="4"/>
      <c r="B35" s="58" t="s">
        <v>74</v>
      </c>
      <c r="C35" s="59" t="s">
        <v>75</v>
      </c>
      <c r="D35" s="58" t="s">
        <v>19</v>
      </c>
      <c r="E35" s="31"/>
      <c r="F35" s="31">
        <v>1</v>
      </c>
      <c r="G35" s="32">
        <f>E35*F35</f>
        <v>0</v>
      </c>
      <c r="H35" s="33">
        <f t="shared" ref="H35:I35" si="27">+F35/$K$551</f>
        <v>0.2</v>
      </c>
      <c r="I35" s="34">
        <f t="shared" si="27"/>
        <v>0</v>
      </c>
      <c r="J35" s="60"/>
      <c r="K35" s="61"/>
      <c r="L35" s="5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hidden="1" customHeight="1" x14ac:dyDescent="0.3">
      <c r="A36" s="4"/>
      <c r="B36" s="62" t="s">
        <v>76</v>
      </c>
      <c r="C36" s="11" t="s">
        <v>77</v>
      </c>
      <c r="D36" s="12"/>
      <c r="E36" s="13"/>
      <c r="F36" s="14"/>
      <c r="G36" s="63"/>
      <c r="H36" s="64"/>
      <c r="I36" s="65"/>
      <c r="J36" s="17">
        <f>K36/K551</f>
        <v>0</v>
      </c>
      <c r="K36" s="66">
        <f>SUM(G37:G48)</f>
        <v>0</v>
      </c>
      <c r="L36" s="39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hidden="1" customHeight="1" x14ac:dyDescent="0.3">
      <c r="A37" s="4"/>
      <c r="B37" s="67" t="s">
        <v>78</v>
      </c>
      <c r="C37" s="68" t="s">
        <v>79</v>
      </c>
      <c r="D37" s="67" t="s">
        <v>80</v>
      </c>
      <c r="E37" s="69"/>
      <c r="F37" s="31">
        <v>1</v>
      </c>
      <c r="G37" s="32">
        <f t="shared" ref="G37:G48" si="28">E37*F37</f>
        <v>0</v>
      </c>
      <c r="H37" s="33">
        <f t="shared" ref="H37:I37" si="29">+F37/$K$551</f>
        <v>0.2</v>
      </c>
      <c r="I37" s="34">
        <f t="shared" si="29"/>
        <v>0</v>
      </c>
      <c r="J37" s="70"/>
      <c r="K37" s="71"/>
      <c r="L37" s="4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hidden="1" customHeight="1" x14ac:dyDescent="0.3">
      <c r="A38" s="4"/>
      <c r="B38" s="67" t="s">
        <v>81</v>
      </c>
      <c r="C38" s="37" t="s">
        <v>82</v>
      </c>
      <c r="D38" s="52" t="s">
        <v>80</v>
      </c>
      <c r="E38" s="31"/>
      <c r="F38" s="31">
        <v>1</v>
      </c>
      <c r="G38" s="32">
        <f t="shared" si="28"/>
        <v>0</v>
      </c>
      <c r="H38" s="33">
        <f t="shared" ref="H38:I38" si="30">+F38/$K$551</f>
        <v>0.2</v>
      </c>
      <c r="I38" s="34">
        <f t="shared" si="30"/>
        <v>0</v>
      </c>
      <c r="J38" s="72"/>
      <c r="K38" s="73"/>
      <c r="L38" s="39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hidden="1" customHeight="1" x14ac:dyDescent="0.3">
      <c r="A39" s="4"/>
      <c r="B39" s="67" t="s">
        <v>83</v>
      </c>
      <c r="C39" s="74" t="s">
        <v>84</v>
      </c>
      <c r="D39" s="75" t="s">
        <v>80</v>
      </c>
      <c r="E39" s="31"/>
      <c r="F39" s="31">
        <v>1</v>
      </c>
      <c r="G39" s="32">
        <f t="shared" si="28"/>
        <v>0</v>
      </c>
      <c r="H39" s="33">
        <f t="shared" ref="H39:I39" si="31">+F39/$K$551</f>
        <v>0.2</v>
      </c>
      <c r="I39" s="34">
        <f t="shared" si="31"/>
        <v>0</v>
      </c>
      <c r="J39" s="72"/>
      <c r="K39" s="73"/>
      <c r="L39" s="39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hidden="1" customHeight="1" x14ac:dyDescent="0.3">
      <c r="A40" s="4"/>
      <c r="B40" s="67" t="s">
        <v>85</v>
      </c>
      <c r="C40" s="74" t="s">
        <v>86</v>
      </c>
      <c r="D40" s="75" t="s">
        <v>80</v>
      </c>
      <c r="E40" s="31"/>
      <c r="F40" s="31">
        <v>1</v>
      </c>
      <c r="G40" s="32">
        <f t="shared" si="28"/>
        <v>0</v>
      </c>
      <c r="H40" s="33">
        <f t="shared" ref="H40:I40" si="32">+F40/$K$551</f>
        <v>0.2</v>
      </c>
      <c r="I40" s="34">
        <f t="shared" si="32"/>
        <v>0</v>
      </c>
      <c r="J40" s="72"/>
      <c r="K40" s="73"/>
      <c r="L40" s="39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hidden="1" customHeight="1" x14ac:dyDescent="0.3">
      <c r="A41" s="4"/>
      <c r="B41" s="67" t="s">
        <v>87</v>
      </c>
      <c r="C41" s="74" t="s">
        <v>88</v>
      </c>
      <c r="D41" s="75"/>
      <c r="E41" s="31"/>
      <c r="F41" s="31">
        <v>1</v>
      </c>
      <c r="G41" s="32">
        <f t="shared" si="28"/>
        <v>0</v>
      </c>
      <c r="H41" s="33">
        <f t="shared" ref="H41:I41" si="33">+F41/$K$551</f>
        <v>0.2</v>
      </c>
      <c r="I41" s="34">
        <f t="shared" si="33"/>
        <v>0</v>
      </c>
      <c r="J41" s="72"/>
      <c r="K41" s="73"/>
      <c r="L41" s="39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hidden="1" customHeight="1" x14ac:dyDescent="0.3">
      <c r="A42" s="4"/>
      <c r="B42" s="67" t="s">
        <v>89</v>
      </c>
      <c r="C42" s="74" t="s">
        <v>90</v>
      </c>
      <c r="D42" s="75" t="s">
        <v>80</v>
      </c>
      <c r="E42" s="31"/>
      <c r="F42" s="31">
        <v>1</v>
      </c>
      <c r="G42" s="32">
        <f t="shared" si="28"/>
        <v>0</v>
      </c>
      <c r="H42" s="33">
        <f t="shared" ref="H42:I42" si="34">+F42/$K$551</f>
        <v>0.2</v>
      </c>
      <c r="I42" s="34">
        <f t="shared" si="34"/>
        <v>0</v>
      </c>
      <c r="J42" s="72"/>
      <c r="K42" s="73"/>
      <c r="L42" s="39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hidden="1" customHeight="1" x14ac:dyDescent="0.3">
      <c r="A43" s="4"/>
      <c r="B43" s="67" t="s">
        <v>91</v>
      </c>
      <c r="C43" s="74" t="s">
        <v>92</v>
      </c>
      <c r="D43" s="75" t="s">
        <v>80</v>
      </c>
      <c r="E43" s="31"/>
      <c r="F43" s="31">
        <v>1</v>
      </c>
      <c r="G43" s="32">
        <f t="shared" si="28"/>
        <v>0</v>
      </c>
      <c r="H43" s="33">
        <f t="shared" ref="H43:I43" si="35">+F43/$K$551</f>
        <v>0.2</v>
      </c>
      <c r="I43" s="34">
        <f t="shared" si="35"/>
        <v>0</v>
      </c>
      <c r="J43" s="72"/>
      <c r="K43" s="73"/>
      <c r="L43" s="39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hidden="1" customHeight="1" x14ac:dyDescent="0.3">
      <c r="A44" s="4"/>
      <c r="B44" s="67" t="s">
        <v>93</v>
      </c>
      <c r="C44" s="74" t="s">
        <v>94</v>
      </c>
      <c r="D44" s="75" t="s">
        <v>80</v>
      </c>
      <c r="E44" s="31"/>
      <c r="F44" s="31">
        <v>1</v>
      </c>
      <c r="G44" s="32">
        <f t="shared" si="28"/>
        <v>0</v>
      </c>
      <c r="H44" s="33">
        <f t="shared" ref="H44:I44" si="36">+F44/$K$551</f>
        <v>0.2</v>
      </c>
      <c r="I44" s="34">
        <f t="shared" si="36"/>
        <v>0</v>
      </c>
      <c r="J44" s="72"/>
      <c r="K44" s="73"/>
      <c r="L44" s="39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hidden="1" customHeight="1" x14ac:dyDescent="0.3">
      <c r="A45" s="4"/>
      <c r="B45" s="67" t="s">
        <v>95</v>
      </c>
      <c r="C45" s="74" t="s">
        <v>96</v>
      </c>
      <c r="D45" s="75" t="s">
        <v>80</v>
      </c>
      <c r="E45" s="31"/>
      <c r="F45" s="31">
        <v>1</v>
      </c>
      <c r="G45" s="32">
        <f t="shared" si="28"/>
        <v>0</v>
      </c>
      <c r="H45" s="33">
        <f t="shared" ref="H45:I45" si="37">+F45/$K$551</f>
        <v>0.2</v>
      </c>
      <c r="I45" s="34">
        <f t="shared" si="37"/>
        <v>0</v>
      </c>
      <c r="J45" s="72"/>
      <c r="K45" s="73"/>
      <c r="L45" s="39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hidden="1" customHeight="1" x14ac:dyDescent="0.3">
      <c r="A46" s="4"/>
      <c r="B46" s="67" t="s">
        <v>97</v>
      </c>
      <c r="C46" s="74" t="s">
        <v>98</v>
      </c>
      <c r="D46" s="75" t="s">
        <v>80</v>
      </c>
      <c r="E46" s="31"/>
      <c r="F46" s="31">
        <v>1</v>
      </c>
      <c r="G46" s="32">
        <f t="shared" si="28"/>
        <v>0</v>
      </c>
      <c r="H46" s="33">
        <f t="shared" ref="H46:I46" si="38">+F46/$K$551</f>
        <v>0.2</v>
      </c>
      <c r="I46" s="34">
        <f t="shared" si="38"/>
        <v>0</v>
      </c>
      <c r="J46" s="72"/>
      <c r="K46" s="73"/>
      <c r="L46" s="39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hidden="1" customHeight="1" x14ac:dyDescent="0.3">
      <c r="A47" s="4"/>
      <c r="B47" s="67" t="s">
        <v>99</v>
      </c>
      <c r="C47" s="74" t="s">
        <v>100</v>
      </c>
      <c r="D47" s="75" t="s">
        <v>80</v>
      </c>
      <c r="E47" s="31"/>
      <c r="F47" s="31">
        <v>1</v>
      </c>
      <c r="G47" s="32">
        <f t="shared" si="28"/>
        <v>0</v>
      </c>
      <c r="H47" s="33">
        <f t="shared" ref="H47:I47" si="39">+F47/$K$551</f>
        <v>0.2</v>
      </c>
      <c r="I47" s="34">
        <f t="shared" si="39"/>
        <v>0</v>
      </c>
      <c r="J47" s="72"/>
      <c r="K47" s="73"/>
      <c r="L47" s="76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hidden="1" customHeight="1" x14ac:dyDescent="0.3">
      <c r="A48" s="4"/>
      <c r="B48" s="67" t="s">
        <v>101</v>
      </c>
      <c r="C48" s="74" t="s">
        <v>102</v>
      </c>
      <c r="D48" s="75" t="s">
        <v>80</v>
      </c>
      <c r="E48" s="31"/>
      <c r="F48" s="31">
        <v>1</v>
      </c>
      <c r="G48" s="32">
        <f t="shared" si="28"/>
        <v>0</v>
      </c>
      <c r="H48" s="33">
        <f t="shared" ref="H48:I48" si="40">+F48/$K$551</f>
        <v>0.2</v>
      </c>
      <c r="I48" s="34">
        <f t="shared" si="40"/>
        <v>0</v>
      </c>
      <c r="J48" s="50"/>
      <c r="K48" s="51"/>
      <c r="L48" s="39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hidden="1" customHeight="1" x14ac:dyDescent="0.3">
      <c r="A49" s="4"/>
      <c r="B49" s="62" t="s">
        <v>103</v>
      </c>
      <c r="C49" s="11" t="s">
        <v>104</v>
      </c>
      <c r="D49" s="12"/>
      <c r="E49" s="13"/>
      <c r="F49" s="14"/>
      <c r="G49" s="63"/>
      <c r="H49" s="65"/>
      <c r="I49" s="65"/>
      <c r="J49" s="17">
        <f>K49/K551</f>
        <v>0</v>
      </c>
      <c r="K49" s="66">
        <f>SUM(G50:G55)</f>
        <v>0</v>
      </c>
      <c r="L49" s="7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hidden="1" customHeight="1" x14ac:dyDescent="0.3">
      <c r="A50" s="4"/>
      <c r="B50" s="78">
        <v>3.1</v>
      </c>
      <c r="C50" s="79" t="s">
        <v>105</v>
      </c>
      <c r="D50" s="67" t="s">
        <v>80</v>
      </c>
      <c r="E50" s="31"/>
      <c r="F50" s="31">
        <v>1</v>
      </c>
      <c r="G50" s="32">
        <f t="shared" ref="G50:G55" si="41">E50*F50</f>
        <v>0</v>
      </c>
      <c r="H50" s="33">
        <f t="shared" ref="H50:I50" si="42">+F50/$K$551</f>
        <v>0.2</v>
      </c>
      <c r="I50" s="34">
        <f t="shared" si="42"/>
        <v>0</v>
      </c>
      <c r="J50" s="50"/>
      <c r="K50" s="51"/>
      <c r="L50" s="8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hidden="1" customHeight="1" x14ac:dyDescent="0.3">
      <c r="A51" s="4"/>
      <c r="B51" s="78">
        <v>3.2</v>
      </c>
      <c r="C51" s="79" t="s">
        <v>106</v>
      </c>
      <c r="D51" s="67" t="s">
        <v>80</v>
      </c>
      <c r="E51" s="31"/>
      <c r="F51" s="31">
        <v>1</v>
      </c>
      <c r="G51" s="32">
        <f t="shared" si="41"/>
        <v>0</v>
      </c>
      <c r="H51" s="33">
        <f t="shared" ref="H51:I51" si="43">+F51/$K$551</f>
        <v>0.2</v>
      </c>
      <c r="I51" s="34">
        <f t="shared" si="43"/>
        <v>0</v>
      </c>
      <c r="J51" s="50"/>
      <c r="K51" s="51"/>
      <c r="L51" s="8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hidden="1" customHeight="1" x14ac:dyDescent="0.3">
      <c r="A52" s="4"/>
      <c r="B52" s="78">
        <v>3.3</v>
      </c>
      <c r="C52" s="79" t="s">
        <v>107</v>
      </c>
      <c r="D52" s="67" t="s">
        <v>80</v>
      </c>
      <c r="E52" s="31"/>
      <c r="F52" s="31">
        <v>1</v>
      </c>
      <c r="G52" s="32">
        <f t="shared" si="41"/>
        <v>0</v>
      </c>
      <c r="H52" s="33">
        <f t="shared" ref="H52:I52" si="44">+F52/$K$551</f>
        <v>0.2</v>
      </c>
      <c r="I52" s="34">
        <f t="shared" si="44"/>
        <v>0</v>
      </c>
      <c r="J52" s="50"/>
      <c r="K52" s="51"/>
      <c r="L52" s="7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hidden="1" customHeight="1" x14ac:dyDescent="0.3">
      <c r="A53" s="4"/>
      <c r="B53" s="78">
        <v>3.4</v>
      </c>
      <c r="C53" s="30" t="s">
        <v>108</v>
      </c>
      <c r="D53" s="67" t="s">
        <v>80</v>
      </c>
      <c r="E53" s="31"/>
      <c r="F53" s="31">
        <v>1</v>
      </c>
      <c r="G53" s="32">
        <f t="shared" si="41"/>
        <v>0</v>
      </c>
      <c r="H53" s="33">
        <f t="shared" ref="H53:I53" si="45">+F53/$K$551</f>
        <v>0.2</v>
      </c>
      <c r="I53" s="34">
        <f t="shared" si="45"/>
        <v>0</v>
      </c>
      <c r="J53" s="50"/>
      <c r="K53" s="51"/>
      <c r="L53" s="49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hidden="1" customHeight="1" x14ac:dyDescent="0.3">
      <c r="A54" s="4"/>
      <c r="B54" s="67">
        <v>3.5</v>
      </c>
      <c r="C54" s="37" t="s">
        <v>109</v>
      </c>
      <c r="D54" s="52" t="s">
        <v>80</v>
      </c>
      <c r="E54" s="31"/>
      <c r="F54" s="31">
        <v>1</v>
      </c>
      <c r="G54" s="32">
        <f t="shared" si="41"/>
        <v>0</v>
      </c>
      <c r="H54" s="33">
        <f t="shared" ref="H54:I54" si="46">+F54/$K$551</f>
        <v>0.2</v>
      </c>
      <c r="I54" s="34">
        <f t="shared" si="46"/>
        <v>0</v>
      </c>
      <c r="J54" s="72"/>
      <c r="K54" s="73"/>
      <c r="L54" s="7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hidden="1" customHeight="1" x14ac:dyDescent="0.3">
      <c r="A55" s="4"/>
      <c r="B55" s="78">
        <v>3.6</v>
      </c>
      <c r="C55" s="30" t="s">
        <v>110</v>
      </c>
      <c r="D55" s="67" t="s">
        <v>80</v>
      </c>
      <c r="E55" s="31"/>
      <c r="F55" s="31">
        <v>1</v>
      </c>
      <c r="G55" s="32">
        <f t="shared" si="41"/>
        <v>0</v>
      </c>
      <c r="H55" s="33">
        <f t="shared" ref="H55:I55" si="47">+F55/$K$551</f>
        <v>0.2</v>
      </c>
      <c r="I55" s="34">
        <f t="shared" si="47"/>
        <v>0</v>
      </c>
      <c r="J55" s="50"/>
      <c r="K55" s="51"/>
      <c r="L55" s="8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">
      <c r="A56" s="4"/>
      <c r="B56" s="62" t="s">
        <v>111</v>
      </c>
      <c r="C56" s="11" t="s">
        <v>112</v>
      </c>
      <c r="D56" s="12"/>
      <c r="E56" s="13"/>
      <c r="F56" s="63"/>
      <c r="G56" s="15">
        <f>G78+G84+G85+G86</f>
        <v>0</v>
      </c>
      <c r="H56" s="64"/>
      <c r="I56" s="64">
        <f>+G56/$K$551</f>
        <v>0</v>
      </c>
      <c r="J56" s="17">
        <f>K56/K551</f>
        <v>0</v>
      </c>
      <c r="K56" s="66">
        <f>SUM(G57:G85)</f>
        <v>0</v>
      </c>
      <c r="L56" s="8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hidden="1" customHeight="1" x14ac:dyDescent="0.3">
      <c r="A57" s="4"/>
      <c r="B57" s="78">
        <v>4.0999999999999996</v>
      </c>
      <c r="C57" s="82" t="s">
        <v>113</v>
      </c>
      <c r="D57" s="78" t="s">
        <v>80</v>
      </c>
      <c r="E57" s="83"/>
      <c r="F57" s="31">
        <v>1</v>
      </c>
      <c r="G57" s="32">
        <f t="shared" ref="G57:G69" si="48">E57*F57</f>
        <v>0</v>
      </c>
      <c r="H57" s="33">
        <f t="shared" ref="H57:I57" si="49">+F57/$K$551</f>
        <v>0.2</v>
      </c>
      <c r="I57" s="34">
        <f t="shared" si="49"/>
        <v>0</v>
      </c>
      <c r="J57" s="84"/>
      <c r="K57" s="85"/>
      <c r="L57" s="8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hidden="1" customHeight="1" x14ac:dyDescent="0.3">
      <c r="A58" s="4"/>
      <c r="B58" s="78">
        <v>4.2</v>
      </c>
      <c r="C58" s="82" t="s">
        <v>114</v>
      </c>
      <c r="D58" s="78" t="s">
        <v>80</v>
      </c>
      <c r="E58" s="83"/>
      <c r="F58" s="31">
        <v>1</v>
      </c>
      <c r="G58" s="32">
        <f t="shared" si="48"/>
        <v>0</v>
      </c>
      <c r="H58" s="33">
        <f t="shared" ref="H58:I58" si="50">+F58/$K$551</f>
        <v>0.2</v>
      </c>
      <c r="I58" s="34">
        <f t="shared" si="50"/>
        <v>0</v>
      </c>
      <c r="J58" s="84"/>
      <c r="K58" s="85"/>
      <c r="L58" s="8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hidden="1" customHeight="1" x14ac:dyDescent="0.3">
      <c r="A59" s="4"/>
      <c r="B59" s="78">
        <v>4.3</v>
      </c>
      <c r="C59" s="82" t="s">
        <v>115</v>
      </c>
      <c r="D59" s="78" t="s">
        <v>80</v>
      </c>
      <c r="E59" s="83"/>
      <c r="F59" s="31">
        <v>1</v>
      </c>
      <c r="G59" s="32">
        <f t="shared" si="48"/>
        <v>0</v>
      </c>
      <c r="H59" s="33">
        <f t="shared" ref="H59:I59" si="51">+F59/$K$551</f>
        <v>0.2</v>
      </c>
      <c r="I59" s="34">
        <f t="shared" si="51"/>
        <v>0</v>
      </c>
      <c r="J59" s="84"/>
      <c r="K59" s="85"/>
      <c r="L59" s="8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hidden="1" customHeight="1" x14ac:dyDescent="0.3">
      <c r="A60" s="4"/>
      <c r="B60" s="78">
        <v>4.4000000000000004</v>
      </c>
      <c r="C60" s="82" t="s">
        <v>116</v>
      </c>
      <c r="D60" s="78" t="s">
        <v>80</v>
      </c>
      <c r="E60" s="83"/>
      <c r="F60" s="31">
        <v>1</v>
      </c>
      <c r="G60" s="32">
        <f t="shared" si="48"/>
        <v>0</v>
      </c>
      <c r="H60" s="33">
        <f t="shared" ref="H60:I60" si="52">+F60/$K$551</f>
        <v>0.2</v>
      </c>
      <c r="I60" s="34">
        <f t="shared" si="52"/>
        <v>0</v>
      </c>
      <c r="J60" s="84"/>
      <c r="K60" s="85"/>
      <c r="L60" s="8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hidden="1" customHeight="1" x14ac:dyDescent="0.3">
      <c r="A61" s="4"/>
      <c r="B61" s="78">
        <v>4.5</v>
      </c>
      <c r="C61" s="82" t="s">
        <v>117</v>
      </c>
      <c r="D61" s="78" t="s">
        <v>80</v>
      </c>
      <c r="E61" s="83"/>
      <c r="F61" s="31">
        <v>1</v>
      </c>
      <c r="G61" s="32">
        <f t="shared" si="48"/>
        <v>0</v>
      </c>
      <c r="H61" s="33">
        <f t="shared" ref="H61:I61" si="53">+F61/$K$551</f>
        <v>0.2</v>
      </c>
      <c r="I61" s="34">
        <f t="shared" si="53"/>
        <v>0</v>
      </c>
      <c r="J61" s="84"/>
      <c r="K61" s="85"/>
      <c r="L61" s="8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hidden="1" customHeight="1" x14ac:dyDescent="0.3">
      <c r="A62" s="4"/>
      <c r="B62" s="78">
        <v>4.5999999999999996</v>
      </c>
      <c r="C62" s="82" t="s">
        <v>118</v>
      </c>
      <c r="D62" s="78" t="s">
        <v>80</v>
      </c>
      <c r="E62" s="83"/>
      <c r="F62" s="31">
        <v>10032</v>
      </c>
      <c r="G62" s="32">
        <f t="shared" si="48"/>
        <v>0</v>
      </c>
      <c r="H62" s="33">
        <f t="shared" ref="H62:I62" si="54">+F62/$K$551</f>
        <v>2006.4</v>
      </c>
      <c r="I62" s="34">
        <f t="shared" si="54"/>
        <v>0</v>
      </c>
      <c r="J62" s="84"/>
      <c r="K62" s="85"/>
      <c r="L62" s="8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hidden="1" customHeight="1" x14ac:dyDescent="0.3">
      <c r="A63" s="4"/>
      <c r="B63" s="78">
        <v>4.7</v>
      </c>
      <c r="C63" s="82" t="s">
        <v>119</v>
      </c>
      <c r="D63" s="78" t="s">
        <v>120</v>
      </c>
      <c r="E63" s="83"/>
      <c r="F63" s="31">
        <v>1</v>
      </c>
      <c r="G63" s="32">
        <f t="shared" si="48"/>
        <v>0</v>
      </c>
      <c r="H63" s="33">
        <f t="shared" ref="H63:I63" si="55">+F63/$K$551</f>
        <v>0.2</v>
      </c>
      <c r="I63" s="34">
        <f t="shared" si="55"/>
        <v>0</v>
      </c>
      <c r="J63" s="84"/>
      <c r="K63" s="85"/>
      <c r="L63" s="8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hidden="1" customHeight="1" x14ac:dyDescent="0.3">
      <c r="A64" s="4"/>
      <c r="B64" s="78">
        <v>4.8</v>
      </c>
      <c r="C64" s="82" t="s">
        <v>121</v>
      </c>
      <c r="D64" s="78" t="s">
        <v>80</v>
      </c>
      <c r="E64" s="83"/>
      <c r="F64" s="31">
        <v>1</v>
      </c>
      <c r="G64" s="32">
        <f t="shared" si="48"/>
        <v>0</v>
      </c>
      <c r="H64" s="33">
        <f t="shared" ref="H64:I64" si="56">+F64/$K$551</f>
        <v>0.2</v>
      </c>
      <c r="I64" s="34">
        <f t="shared" si="56"/>
        <v>0</v>
      </c>
      <c r="J64" s="84"/>
      <c r="K64" s="85"/>
      <c r="L64" s="8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hidden="1" customHeight="1" x14ac:dyDescent="0.3">
      <c r="A65" s="4"/>
      <c r="B65" s="78">
        <v>4.9000000000000004</v>
      </c>
      <c r="C65" s="82" t="s">
        <v>122</v>
      </c>
      <c r="D65" s="78" t="s">
        <v>80</v>
      </c>
      <c r="E65" s="83"/>
      <c r="F65" s="31">
        <v>1</v>
      </c>
      <c r="G65" s="32">
        <f t="shared" si="48"/>
        <v>0</v>
      </c>
      <c r="H65" s="33">
        <f t="shared" ref="H65:I65" si="57">+F65/$K$551</f>
        <v>0.2</v>
      </c>
      <c r="I65" s="34">
        <f t="shared" si="57"/>
        <v>0</v>
      </c>
      <c r="J65" s="84"/>
      <c r="K65" s="85"/>
      <c r="L65" s="8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hidden="1" customHeight="1" x14ac:dyDescent="0.3">
      <c r="A66" s="4"/>
      <c r="B66" s="78">
        <v>4.0999999999999996</v>
      </c>
      <c r="C66" s="82" t="s">
        <v>123</v>
      </c>
      <c r="D66" s="78" t="s">
        <v>80</v>
      </c>
      <c r="E66" s="83"/>
      <c r="F66" s="31">
        <v>1</v>
      </c>
      <c r="G66" s="32">
        <f t="shared" si="48"/>
        <v>0</v>
      </c>
      <c r="H66" s="33">
        <f t="shared" ref="H66:I66" si="58">+F66/$K$551</f>
        <v>0.2</v>
      </c>
      <c r="I66" s="34">
        <f t="shared" si="58"/>
        <v>0</v>
      </c>
      <c r="J66" s="84"/>
      <c r="K66" s="85"/>
      <c r="L66" s="8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hidden="1" customHeight="1" x14ac:dyDescent="0.3">
      <c r="A67" s="4"/>
      <c r="B67" s="78">
        <v>4.1100000000000003</v>
      </c>
      <c r="C67" s="86" t="s">
        <v>124</v>
      </c>
      <c r="D67" s="87" t="s">
        <v>80</v>
      </c>
      <c r="E67" s="83"/>
      <c r="F67" s="31">
        <v>1</v>
      </c>
      <c r="G67" s="32">
        <f t="shared" si="48"/>
        <v>0</v>
      </c>
      <c r="H67" s="33">
        <f t="shared" ref="H67:I67" si="59">+F67/$K$551</f>
        <v>0.2</v>
      </c>
      <c r="I67" s="34">
        <f t="shared" si="59"/>
        <v>0</v>
      </c>
      <c r="J67" s="88"/>
      <c r="K67" s="89"/>
      <c r="L67" s="8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hidden="1" customHeight="1" x14ac:dyDescent="0.3">
      <c r="A68" s="4"/>
      <c r="B68" s="78">
        <v>4.12</v>
      </c>
      <c r="C68" s="86" t="s">
        <v>125</v>
      </c>
      <c r="D68" s="87" t="s">
        <v>80</v>
      </c>
      <c r="E68" s="83"/>
      <c r="F68" s="31">
        <v>1</v>
      </c>
      <c r="G68" s="32">
        <f t="shared" si="48"/>
        <v>0</v>
      </c>
      <c r="H68" s="33">
        <f t="shared" ref="H68:I68" si="60">+F68/$K$551</f>
        <v>0.2</v>
      </c>
      <c r="I68" s="34">
        <f t="shared" si="60"/>
        <v>0</v>
      </c>
      <c r="J68" s="88"/>
      <c r="K68" s="89"/>
      <c r="L68" s="8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hidden="1" customHeight="1" x14ac:dyDescent="0.3">
      <c r="A69" s="4"/>
      <c r="B69" s="78">
        <v>4.13</v>
      </c>
      <c r="C69" s="86" t="s">
        <v>126</v>
      </c>
      <c r="D69" s="87" t="s">
        <v>120</v>
      </c>
      <c r="E69" s="83"/>
      <c r="F69" s="31">
        <v>820</v>
      </c>
      <c r="G69" s="32">
        <f t="shared" si="48"/>
        <v>0</v>
      </c>
      <c r="H69" s="33">
        <f t="shared" ref="H69:I69" si="61">+F69/$K$551</f>
        <v>164</v>
      </c>
      <c r="I69" s="34">
        <f t="shared" si="61"/>
        <v>0</v>
      </c>
      <c r="J69" s="88"/>
      <c r="K69" s="89"/>
      <c r="L69" s="7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hidden="1" customHeight="1" x14ac:dyDescent="0.3">
      <c r="A70" s="4"/>
      <c r="B70" s="78"/>
      <c r="C70" s="86"/>
      <c r="D70" s="87"/>
      <c r="E70" s="83"/>
      <c r="F70" s="31"/>
      <c r="G70" s="32"/>
      <c r="H70" s="33"/>
      <c r="I70" s="34"/>
      <c r="J70" s="88"/>
      <c r="K70" s="89"/>
      <c r="L70" s="76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hidden="1" customHeight="1" x14ac:dyDescent="0.3">
      <c r="A71" s="4"/>
      <c r="B71" s="78">
        <v>4.1399999999999997</v>
      </c>
      <c r="C71" s="30" t="s">
        <v>127</v>
      </c>
      <c r="D71" s="29" t="s">
        <v>120</v>
      </c>
      <c r="E71" s="31"/>
      <c r="F71" s="31">
        <v>820</v>
      </c>
      <c r="G71" s="32">
        <f t="shared" ref="G71:G83" si="62">E71*F71</f>
        <v>0</v>
      </c>
      <c r="H71" s="33">
        <f t="shared" ref="H71:I71" si="63">+F71/$K$551</f>
        <v>164</v>
      </c>
      <c r="I71" s="34">
        <f t="shared" si="63"/>
        <v>0</v>
      </c>
      <c r="J71" s="50"/>
      <c r="K71" s="51"/>
      <c r="L71" s="76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hidden="1" customHeight="1" x14ac:dyDescent="0.3">
      <c r="A72" s="4"/>
      <c r="B72" s="78">
        <v>4.1500000000000004</v>
      </c>
      <c r="C72" s="30" t="s">
        <v>128</v>
      </c>
      <c r="D72" s="29" t="s">
        <v>120</v>
      </c>
      <c r="E72" s="31"/>
      <c r="F72" s="31">
        <v>1</v>
      </c>
      <c r="G72" s="32">
        <f t="shared" si="62"/>
        <v>0</v>
      </c>
      <c r="H72" s="33">
        <f t="shared" ref="H72:I72" si="64">+F72/$K$551</f>
        <v>0.2</v>
      </c>
      <c r="I72" s="34">
        <f t="shared" si="64"/>
        <v>0</v>
      </c>
      <c r="J72" s="50"/>
      <c r="K72" s="51"/>
      <c r="L72" s="7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hidden="1" customHeight="1" x14ac:dyDescent="0.3">
      <c r="A73" s="4"/>
      <c r="B73" s="78">
        <v>4.16</v>
      </c>
      <c r="C73" s="30" t="s">
        <v>129</v>
      </c>
      <c r="D73" s="29" t="s">
        <v>120</v>
      </c>
      <c r="E73" s="31"/>
      <c r="F73" s="31">
        <v>1</v>
      </c>
      <c r="G73" s="32">
        <f t="shared" si="62"/>
        <v>0</v>
      </c>
      <c r="H73" s="33">
        <f t="shared" ref="H73:I73" si="65">+F73/$K$551</f>
        <v>0.2</v>
      </c>
      <c r="I73" s="34">
        <f t="shared" si="65"/>
        <v>0</v>
      </c>
      <c r="J73" s="50"/>
      <c r="K73" s="51"/>
      <c r="L73" s="7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hidden="1" customHeight="1" x14ac:dyDescent="0.3">
      <c r="A74" s="4"/>
      <c r="B74" s="78">
        <v>4.17</v>
      </c>
      <c r="C74" s="30" t="s">
        <v>130</v>
      </c>
      <c r="D74" s="29" t="s">
        <v>120</v>
      </c>
      <c r="E74" s="31"/>
      <c r="F74" s="31">
        <v>1</v>
      </c>
      <c r="G74" s="32">
        <f t="shared" si="62"/>
        <v>0</v>
      </c>
      <c r="H74" s="33">
        <f t="shared" ref="H74:I74" si="66">+F74/$K$551</f>
        <v>0.2</v>
      </c>
      <c r="I74" s="34">
        <f t="shared" si="66"/>
        <v>0</v>
      </c>
      <c r="J74" s="50"/>
      <c r="K74" s="51"/>
      <c r="L74" s="39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hidden="1" customHeight="1" x14ac:dyDescent="0.3">
      <c r="A75" s="4"/>
      <c r="B75" s="78">
        <v>4.18</v>
      </c>
      <c r="C75" s="30" t="s">
        <v>131</v>
      </c>
      <c r="D75" s="29" t="s">
        <v>120</v>
      </c>
      <c r="E75" s="31"/>
      <c r="F75" s="31">
        <v>1</v>
      </c>
      <c r="G75" s="32">
        <f t="shared" si="62"/>
        <v>0</v>
      </c>
      <c r="H75" s="33">
        <f t="shared" ref="H75:I75" si="67">+F75/$K$551</f>
        <v>0.2</v>
      </c>
      <c r="I75" s="34">
        <f t="shared" si="67"/>
        <v>0</v>
      </c>
      <c r="J75" s="50"/>
      <c r="K75" s="51"/>
      <c r="L75" s="49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hidden="1" customHeight="1" x14ac:dyDescent="0.3">
      <c r="A76" s="4"/>
      <c r="B76" s="78">
        <v>4.1900000000000004</v>
      </c>
      <c r="C76" s="30" t="s">
        <v>132</v>
      </c>
      <c r="D76" s="29" t="s">
        <v>120</v>
      </c>
      <c r="E76" s="31"/>
      <c r="F76" s="31">
        <v>1</v>
      </c>
      <c r="G76" s="32">
        <f t="shared" si="62"/>
        <v>0</v>
      </c>
      <c r="H76" s="33">
        <f t="shared" ref="H76:I76" si="68">+F76/$K$551</f>
        <v>0.2</v>
      </c>
      <c r="I76" s="34">
        <f t="shared" si="68"/>
        <v>0</v>
      </c>
      <c r="J76" s="50"/>
      <c r="K76" s="51"/>
      <c r="L76" s="39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hidden="1" customHeight="1" x14ac:dyDescent="0.3">
      <c r="A77" s="4"/>
      <c r="B77" s="90">
        <v>4.2</v>
      </c>
      <c r="C77" s="30" t="s">
        <v>133</v>
      </c>
      <c r="D77" s="29" t="s">
        <v>120</v>
      </c>
      <c r="E77" s="31"/>
      <c r="F77" s="31">
        <v>2000</v>
      </c>
      <c r="G77" s="32">
        <f t="shared" si="62"/>
        <v>0</v>
      </c>
      <c r="H77" s="33">
        <f t="shared" ref="H77:I77" si="69">+F77/$K$551</f>
        <v>400</v>
      </c>
      <c r="I77" s="34">
        <f t="shared" si="69"/>
        <v>0</v>
      </c>
      <c r="J77" s="50"/>
      <c r="K77" s="51"/>
      <c r="L77" s="49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">
      <c r="A78" s="4"/>
      <c r="B78" s="90">
        <v>4.21</v>
      </c>
      <c r="C78" s="30" t="s">
        <v>134</v>
      </c>
      <c r="D78" s="29" t="s">
        <v>22</v>
      </c>
      <c r="E78" s="31"/>
      <c r="F78" s="31"/>
      <c r="G78" s="32">
        <f t="shared" si="62"/>
        <v>0</v>
      </c>
      <c r="H78" s="33">
        <f t="shared" ref="H78:I78" si="70">+F78/$K$551</f>
        <v>0</v>
      </c>
      <c r="I78" s="34">
        <f t="shared" si="70"/>
        <v>0</v>
      </c>
      <c r="J78" s="50"/>
      <c r="K78" s="51"/>
      <c r="L78" s="49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hidden="1" customHeight="1" x14ac:dyDescent="0.3">
      <c r="A79" s="4"/>
      <c r="B79" s="78">
        <v>4.22</v>
      </c>
      <c r="C79" s="30" t="s">
        <v>135</v>
      </c>
      <c r="D79" s="29" t="s">
        <v>22</v>
      </c>
      <c r="E79" s="31"/>
      <c r="F79" s="31">
        <v>1</v>
      </c>
      <c r="G79" s="32">
        <f t="shared" si="62"/>
        <v>0</v>
      </c>
      <c r="H79" s="33">
        <f t="shared" ref="H79:I79" si="71">+F79/$K$551</f>
        <v>0.2</v>
      </c>
      <c r="I79" s="34">
        <f t="shared" si="71"/>
        <v>0</v>
      </c>
      <c r="J79" s="50"/>
      <c r="K79" s="51"/>
      <c r="L79" s="49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hidden="1" customHeight="1" x14ac:dyDescent="0.3">
      <c r="A80" s="4"/>
      <c r="B80" s="78">
        <v>4.2300000000000004</v>
      </c>
      <c r="C80" s="30" t="s">
        <v>136</v>
      </c>
      <c r="D80" s="29" t="s">
        <v>120</v>
      </c>
      <c r="E80" s="31"/>
      <c r="F80" s="31">
        <v>1</v>
      </c>
      <c r="G80" s="32">
        <f t="shared" si="62"/>
        <v>0</v>
      </c>
      <c r="H80" s="33">
        <f t="shared" ref="H80:I80" si="72">+F80/$K$551</f>
        <v>0.2</v>
      </c>
      <c r="I80" s="34">
        <f t="shared" si="72"/>
        <v>0</v>
      </c>
      <c r="J80" s="50"/>
      <c r="K80" s="51"/>
      <c r="L80" s="49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hidden="1" customHeight="1" x14ac:dyDescent="0.3">
      <c r="A81" s="4"/>
      <c r="B81" s="78">
        <v>4.24</v>
      </c>
      <c r="C81" s="30" t="s">
        <v>137</v>
      </c>
      <c r="D81" s="29" t="s">
        <v>19</v>
      </c>
      <c r="E81" s="31"/>
      <c r="F81" s="31">
        <v>1</v>
      </c>
      <c r="G81" s="32">
        <f t="shared" si="62"/>
        <v>0</v>
      </c>
      <c r="H81" s="33">
        <f t="shared" ref="H81:I81" si="73">+F81/$K$551</f>
        <v>0.2</v>
      </c>
      <c r="I81" s="34">
        <f t="shared" si="73"/>
        <v>0</v>
      </c>
      <c r="J81" s="50"/>
      <c r="K81" s="51"/>
      <c r="L81" s="39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hidden="1" customHeight="1" x14ac:dyDescent="0.3">
      <c r="A82" s="4"/>
      <c r="B82" s="78">
        <v>4.25</v>
      </c>
      <c r="C82" s="30" t="s">
        <v>138</v>
      </c>
      <c r="D82" s="29" t="s">
        <v>139</v>
      </c>
      <c r="E82" s="31"/>
      <c r="F82" s="31">
        <v>1</v>
      </c>
      <c r="G82" s="32">
        <f t="shared" si="62"/>
        <v>0</v>
      </c>
      <c r="H82" s="33">
        <f t="shared" ref="H82:I82" si="74">+F82/$K$551</f>
        <v>0.2</v>
      </c>
      <c r="I82" s="34">
        <f t="shared" si="74"/>
        <v>0</v>
      </c>
      <c r="J82" s="50"/>
      <c r="K82" s="51"/>
      <c r="L82" s="39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" hidden="1" customHeight="1" x14ac:dyDescent="0.3">
      <c r="A83" s="4"/>
      <c r="B83" s="78">
        <v>4.26</v>
      </c>
      <c r="C83" s="30" t="s">
        <v>140</v>
      </c>
      <c r="D83" s="29" t="s">
        <v>80</v>
      </c>
      <c r="E83" s="31"/>
      <c r="F83" s="31">
        <v>1</v>
      </c>
      <c r="G83" s="32">
        <f t="shared" si="62"/>
        <v>0</v>
      </c>
      <c r="H83" s="33">
        <f t="shared" ref="H83:I83" si="75">+F83/$K$551</f>
        <v>0.2</v>
      </c>
      <c r="I83" s="34">
        <f t="shared" si="75"/>
        <v>0</v>
      </c>
      <c r="J83" s="50"/>
      <c r="K83" s="51"/>
      <c r="L83" s="39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" customHeight="1" x14ac:dyDescent="0.3">
      <c r="A84" s="4"/>
      <c r="B84" s="78">
        <v>4.2699999999999996</v>
      </c>
      <c r="C84" s="30" t="s">
        <v>141</v>
      </c>
      <c r="D84" s="29" t="s">
        <v>19</v>
      </c>
      <c r="E84" s="31"/>
      <c r="F84" s="31"/>
      <c r="G84" s="32">
        <f>F84*E84</f>
        <v>0</v>
      </c>
      <c r="H84" s="33">
        <f t="shared" ref="H84:I84" si="76">+F84/$K$551</f>
        <v>0</v>
      </c>
      <c r="I84" s="34">
        <f t="shared" si="76"/>
        <v>0</v>
      </c>
      <c r="J84" s="50"/>
      <c r="K84" s="51"/>
      <c r="L84" s="39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" customHeight="1" x14ac:dyDescent="0.3">
      <c r="A85" s="4"/>
      <c r="B85" s="78">
        <v>4.28</v>
      </c>
      <c r="C85" s="30" t="s">
        <v>142</v>
      </c>
      <c r="D85" s="29" t="s">
        <v>19</v>
      </c>
      <c r="E85" s="31"/>
      <c r="F85" s="31"/>
      <c r="G85" s="32">
        <f t="shared" ref="G85:G86" si="77">E85*F85</f>
        <v>0</v>
      </c>
      <c r="H85" s="33">
        <f t="shared" ref="H85:I85" si="78">+F85/$K$551</f>
        <v>0</v>
      </c>
      <c r="I85" s="34">
        <f t="shared" si="78"/>
        <v>0</v>
      </c>
      <c r="J85" s="50"/>
      <c r="K85" s="51"/>
      <c r="L85" s="39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" customHeight="1" x14ac:dyDescent="0.3">
      <c r="A86" s="4"/>
      <c r="B86" s="91">
        <v>4.29</v>
      </c>
      <c r="C86" s="92" t="s">
        <v>143</v>
      </c>
      <c r="D86" s="93" t="s">
        <v>120</v>
      </c>
      <c r="E86" s="94"/>
      <c r="F86" s="94"/>
      <c r="G86" s="95">
        <f t="shared" si="77"/>
        <v>0</v>
      </c>
      <c r="H86" s="96">
        <f t="shared" ref="H86:I86" si="79">+F86/$K$551</f>
        <v>0</v>
      </c>
      <c r="I86" s="96">
        <f t="shared" si="79"/>
        <v>0</v>
      </c>
      <c r="J86" s="97"/>
      <c r="K86" s="98"/>
      <c r="L86" s="39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">
      <c r="A87" s="4"/>
      <c r="B87" s="10" t="s">
        <v>144</v>
      </c>
      <c r="C87" s="11" t="s">
        <v>145</v>
      </c>
      <c r="D87" s="12"/>
      <c r="E87" s="13"/>
      <c r="F87" s="14"/>
      <c r="G87" s="99">
        <f>G88</f>
        <v>0</v>
      </c>
      <c r="H87" s="65"/>
      <c r="I87" s="65">
        <f>+G87/$K$551</f>
        <v>0</v>
      </c>
      <c r="J87" s="17">
        <f>K87/K551</f>
        <v>0</v>
      </c>
      <c r="K87" s="100">
        <f>G88+G94+G111+G118+G125+G129+G137</f>
        <v>0</v>
      </c>
      <c r="L87" s="39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">
      <c r="A88" s="4"/>
      <c r="B88" s="19" t="s">
        <v>146</v>
      </c>
      <c r="C88" s="20" t="s">
        <v>147</v>
      </c>
      <c r="D88" s="21"/>
      <c r="E88" s="22"/>
      <c r="F88" s="23"/>
      <c r="G88" s="101">
        <f>G89+G90+G91</f>
        <v>0</v>
      </c>
      <c r="H88" s="102"/>
      <c r="I88" s="102"/>
      <c r="J88" s="23"/>
      <c r="K88" s="28"/>
      <c r="L88" s="57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">
      <c r="A89" s="4"/>
      <c r="B89" s="52" t="s">
        <v>148</v>
      </c>
      <c r="C89" s="38" t="s">
        <v>149</v>
      </c>
      <c r="D89" s="103" t="s">
        <v>120</v>
      </c>
      <c r="E89" s="31"/>
      <c r="F89" s="31"/>
      <c r="G89" s="32">
        <f t="shared" ref="G89:G90" si="80">E89*F89</f>
        <v>0</v>
      </c>
      <c r="H89" s="33">
        <f t="shared" ref="H89:I89" si="81">+F89/$K$551</f>
        <v>0</v>
      </c>
      <c r="I89" s="34">
        <f t="shared" si="81"/>
        <v>0</v>
      </c>
      <c r="J89" s="104"/>
      <c r="K89" s="73"/>
      <c r="L89" s="39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">
      <c r="A90" s="4"/>
      <c r="B90" s="29" t="s">
        <v>150</v>
      </c>
      <c r="C90" s="105" t="s">
        <v>151</v>
      </c>
      <c r="D90" s="75" t="s">
        <v>19</v>
      </c>
      <c r="E90" s="106"/>
      <c r="F90" s="31"/>
      <c r="G90" s="32">
        <f t="shared" si="80"/>
        <v>0</v>
      </c>
      <c r="H90" s="33">
        <f t="shared" ref="H90:I90" si="82">+F90/$K$551</f>
        <v>0</v>
      </c>
      <c r="I90" s="34">
        <f t="shared" si="82"/>
        <v>0</v>
      </c>
      <c r="J90" s="104"/>
      <c r="K90" s="73"/>
      <c r="L90" s="39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">
      <c r="A91" s="4"/>
      <c r="B91" s="29" t="s">
        <v>152</v>
      </c>
      <c r="C91" s="105" t="s">
        <v>153</v>
      </c>
      <c r="D91" s="75" t="s">
        <v>19</v>
      </c>
      <c r="E91" s="106"/>
      <c r="F91" s="31"/>
      <c r="G91" s="32">
        <f>F91*E91</f>
        <v>0</v>
      </c>
      <c r="H91" s="33"/>
      <c r="I91" s="34"/>
      <c r="J91" s="97"/>
      <c r="K91" s="61"/>
      <c r="L91" s="39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hidden="1" customHeight="1" x14ac:dyDescent="0.3">
      <c r="A92" s="4"/>
      <c r="B92" s="29" t="s">
        <v>154</v>
      </c>
      <c r="C92" s="105"/>
      <c r="D92" s="75"/>
      <c r="E92" s="106"/>
      <c r="F92" s="31"/>
      <c r="G92" s="32"/>
      <c r="H92" s="33"/>
      <c r="I92" s="34"/>
      <c r="J92" s="97"/>
      <c r="K92" s="61"/>
      <c r="L92" s="39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hidden="1" customHeight="1" x14ac:dyDescent="0.3">
      <c r="A93" s="4"/>
      <c r="B93" s="58" t="s">
        <v>155</v>
      </c>
      <c r="C93" s="107" t="s">
        <v>156</v>
      </c>
      <c r="D93" s="108" t="s">
        <v>80</v>
      </c>
      <c r="E93" s="109"/>
      <c r="F93" s="31">
        <v>1</v>
      </c>
      <c r="G93" s="32">
        <f>E93*F93</f>
        <v>0</v>
      </c>
      <c r="H93" s="33">
        <f t="shared" ref="H93:I93" si="83">+F93/$K$551</f>
        <v>0.2</v>
      </c>
      <c r="I93" s="34">
        <f t="shared" si="83"/>
        <v>0</v>
      </c>
      <c r="J93" s="110"/>
      <c r="K93" s="56"/>
      <c r="L93" s="39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hidden="1" customHeight="1" x14ac:dyDescent="0.3">
      <c r="A94" s="4"/>
      <c r="B94" s="40" t="s">
        <v>157</v>
      </c>
      <c r="C94" s="41" t="s">
        <v>158</v>
      </c>
      <c r="D94" s="42"/>
      <c r="E94" s="43"/>
      <c r="F94" s="44"/>
      <c r="G94" s="111">
        <f>G96</f>
        <v>0</v>
      </c>
      <c r="H94" s="46"/>
      <c r="I94" s="46"/>
      <c r="J94" s="47"/>
      <c r="K94" s="48"/>
      <c r="L94" s="39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hidden="1" customHeight="1" x14ac:dyDescent="0.3">
      <c r="A95" s="4"/>
      <c r="B95" s="112"/>
      <c r="C95" s="113" t="s">
        <v>159</v>
      </c>
      <c r="D95" s="114"/>
      <c r="E95" s="115"/>
      <c r="F95" s="116"/>
      <c r="G95" s="117">
        <f>G96</f>
        <v>0</v>
      </c>
      <c r="H95" s="118"/>
      <c r="I95" s="118"/>
      <c r="J95" s="119"/>
      <c r="K95" s="120"/>
      <c r="L95" s="39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hidden="1" customHeight="1" x14ac:dyDescent="0.3">
      <c r="A96" s="4"/>
      <c r="B96" s="29" t="s">
        <v>160</v>
      </c>
      <c r="C96" s="74" t="s">
        <v>161</v>
      </c>
      <c r="D96" s="75" t="s">
        <v>80</v>
      </c>
      <c r="E96" s="31"/>
      <c r="F96" s="31">
        <v>15800</v>
      </c>
      <c r="G96" s="32">
        <f t="shared" ref="G96:G100" si="84">E96*F96</f>
        <v>0</v>
      </c>
      <c r="H96" s="33">
        <f t="shared" ref="H96:I96" si="85">+F96/$K$551</f>
        <v>3160</v>
      </c>
      <c r="I96" s="34">
        <f t="shared" si="85"/>
        <v>0</v>
      </c>
      <c r="J96" s="121"/>
      <c r="K96" s="51"/>
      <c r="L96" s="39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hidden="1" customHeight="1" x14ac:dyDescent="0.3">
      <c r="A97" s="4"/>
      <c r="B97" s="29" t="s">
        <v>162</v>
      </c>
      <c r="C97" s="74" t="s">
        <v>163</v>
      </c>
      <c r="D97" s="75" t="s">
        <v>80</v>
      </c>
      <c r="E97" s="31"/>
      <c r="F97" s="31">
        <v>1</v>
      </c>
      <c r="G97" s="32">
        <f t="shared" si="84"/>
        <v>0</v>
      </c>
      <c r="H97" s="33">
        <f t="shared" ref="H97:I97" si="86">+F97/$K$551</f>
        <v>0.2</v>
      </c>
      <c r="I97" s="34">
        <f t="shared" si="86"/>
        <v>0</v>
      </c>
      <c r="J97" s="121"/>
      <c r="K97" s="51"/>
      <c r="L97" s="39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hidden="1" customHeight="1" x14ac:dyDescent="0.3">
      <c r="A98" s="4"/>
      <c r="B98" s="29" t="s">
        <v>164</v>
      </c>
      <c r="C98" s="74" t="s">
        <v>165</v>
      </c>
      <c r="D98" s="75" t="s">
        <v>80</v>
      </c>
      <c r="E98" s="31"/>
      <c r="F98" s="31">
        <v>1</v>
      </c>
      <c r="G98" s="32">
        <f t="shared" si="84"/>
        <v>0</v>
      </c>
      <c r="H98" s="33">
        <f t="shared" ref="H98:I98" si="87">+F98/$K$551</f>
        <v>0.2</v>
      </c>
      <c r="I98" s="34">
        <f t="shared" si="87"/>
        <v>0</v>
      </c>
      <c r="J98" s="121"/>
      <c r="K98" s="51"/>
      <c r="L98" s="39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hidden="1" customHeight="1" x14ac:dyDescent="0.3">
      <c r="A99" s="4"/>
      <c r="B99" s="29" t="s">
        <v>166</v>
      </c>
      <c r="C99" s="74" t="s">
        <v>167</v>
      </c>
      <c r="D99" s="75" t="s">
        <v>80</v>
      </c>
      <c r="E99" s="31"/>
      <c r="F99" s="31">
        <v>1</v>
      </c>
      <c r="G99" s="32">
        <f t="shared" si="84"/>
        <v>0</v>
      </c>
      <c r="H99" s="33">
        <f t="shared" ref="H99:I99" si="88">+F99/$K$551</f>
        <v>0.2</v>
      </c>
      <c r="I99" s="34">
        <f t="shared" si="88"/>
        <v>0</v>
      </c>
      <c r="J99" s="121"/>
      <c r="K99" s="51"/>
      <c r="L99" s="39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hidden="1" customHeight="1" x14ac:dyDescent="0.3">
      <c r="A100" s="4"/>
      <c r="B100" s="29" t="s">
        <v>168</v>
      </c>
      <c r="C100" s="74" t="s">
        <v>169</v>
      </c>
      <c r="D100" s="75" t="s">
        <v>80</v>
      </c>
      <c r="E100" s="31"/>
      <c r="F100" s="31">
        <v>1</v>
      </c>
      <c r="G100" s="32">
        <f t="shared" si="84"/>
        <v>0</v>
      </c>
      <c r="H100" s="33">
        <f t="shared" ref="H100:I100" si="89">+F100/$K$551</f>
        <v>0.2</v>
      </c>
      <c r="I100" s="34">
        <f t="shared" si="89"/>
        <v>0</v>
      </c>
      <c r="J100" s="121"/>
      <c r="K100" s="51"/>
      <c r="L100" s="39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hidden="1" customHeight="1" x14ac:dyDescent="0.3">
      <c r="A101" s="4"/>
      <c r="B101" s="112"/>
      <c r="C101" s="113" t="s">
        <v>170</v>
      </c>
      <c r="D101" s="114"/>
      <c r="E101" s="115"/>
      <c r="F101" s="116"/>
      <c r="G101" s="117">
        <f>SUM(G102:G105)</f>
        <v>0</v>
      </c>
      <c r="H101" s="118"/>
      <c r="I101" s="118"/>
      <c r="J101" s="119"/>
      <c r="K101" s="120"/>
      <c r="L101" s="39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hidden="1" customHeight="1" x14ac:dyDescent="0.3">
      <c r="A102" s="4"/>
      <c r="B102" s="29" t="s">
        <v>171</v>
      </c>
      <c r="C102" s="74" t="s">
        <v>172</v>
      </c>
      <c r="D102" s="75" t="s">
        <v>22</v>
      </c>
      <c r="E102" s="31"/>
      <c r="F102" s="31">
        <v>1</v>
      </c>
      <c r="G102" s="32">
        <f t="shared" ref="G102:G105" si="90">E102*F102</f>
        <v>0</v>
      </c>
      <c r="H102" s="33">
        <f t="shared" ref="H102:I102" si="91">+F102/$K$551</f>
        <v>0.2</v>
      </c>
      <c r="I102" s="34">
        <f t="shared" si="91"/>
        <v>0</v>
      </c>
      <c r="J102" s="121"/>
      <c r="K102" s="51"/>
      <c r="L102" s="39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hidden="1" customHeight="1" x14ac:dyDescent="0.3">
      <c r="A103" s="4"/>
      <c r="B103" s="29" t="s">
        <v>173</v>
      </c>
      <c r="C103" s="74" t="s">
        <v>174</v>
      </c>
      <c r="D103" s="75" t="s">
        <v>22</v>
      </c>
      <c r="E103" s="31"/>
      <c r="F103" s="31">
        <v>1</v>
      </c>
      <c r="G103" s="32">
        <f t="shared" si="90"/>
        <v>0</v>
      </c>
      <c r="H103" s="33">
        <f t="shared" ref="H103:I103" si="92">+F103/$K$551</f>
        <v>0.2</v>
      </c>
      <c r="I103" s="34">
        <f t="shared" si="92"/>
        <v>0</v>
      </c>
      <c r="J103" s="121"/>
      <c r="K103" s="51"/>
      <c r="L103" s="39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hidden="1" customHeight="1" x14ac:dyDescent="0.3">
      <c r="A104" s="4"/>
      <c r="B104" s="29" t="s">
        <v>173</v>
      </c>
      <c r="C104" s="74" t="s">
        <v>175</v>
      </c>
      <c r="D104" s="75" t="s">
        <v>22</v>
      </c>
      <c r="E104" s="31"/>
      <c r="F104" s="31">
        <v>1</v>
      </c>
      <c r="G104" s="32">
        <f t="shared" si="90"/>
        <v>0</v>
      </c>
      <c r="H104" s="33">
        <f t="shared" ref="H104:I104" si="93">+F104/$K$551</f>
        <v>0.2</v>
      </c>
      <c r="I104" s="34">
        <f t="shared" si="93"/>
        <v>0</v>
      </c>
      <c r="J104" s="121"/>
      <c r="K104" s="51"/>
      <c r="L104" s="39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hidden="1" customHeight="1" x14ac:dyDescent="0.3">
      <c r="A105" s="4"/>
      <c r="B105" s="29" t="s">
        <v>176</v>
      </c>
      <c r="C105" s="74" t="s">
        <v>177</v>
      </c>
      <c r="D105" s="75" t="s">
        <v>80</v>
      </c>
      <c r="E105" s="31"/>
      <c r="F105" s="31">
        <v>1</v>
      </c>
      <c r="G105" s="32">
        <f t="shared" si="90"/>
        <v>0</v>
      </c>
      <c r="H105" s="33">
        <f t="shared" ref="H105:I105" si="94">+F105/$K$551</f>
        <v>0.2</v>
      </c>
      <c r="I105" s="34">
        <f t="shared" si="94"/>
        <v>0</v>
      </c>
      <c r="J105" s="121"/>
      <c r="K105" s="51"/>
      <c r="L105" s="39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hidden="1" customHeight="1" x14ac:dyDescent="0.3">
      <c r="A106" s="4"/>
      <c r="B106" s="112"/>
      <c r="C106" s="113" t="s">
        <v>178</v>
      </c>
      <c r="D106" s="114"/>
      <c r="E106" s="115"/>
      <c r="F106" s="116"/>
      <c r="G106" s="117">
        <f>SUM(G107)</f>
        <v>0</v>
      </c>
      <c r="H106" s="118"/>
      <c r="I106" s="118"/>
      <c r="J106" s="119"/>
      <c r="K106" s="120"/>
      <c r="L106" s="39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hidden="1" customHeight="1" x14ac:dyDescent="0.3">
      <c r="A107" s="4"/>
      <c r="B107" s="29" t="s">
        <v>179</v>
      </c>
      <c r="C107" s="74" t="s">
        <v>180</v>
      </c>
      <c r="D107" s="75" t="s">
        <v>80</v>
      </c>
      <c r="E107" s="31"/>
      <c r="F107" s="31">
        <v>1</v>
      </c>
      <c r="G107" s="32">
        <f>E107*F107</f>
        <v>0</v>
      </c>
      <c r="H107" s="33">
        <f t="shared" ref="H107:I107" si="95">+F107/$K$551</f>
        <v>0.2</v>
      </c>
      <c r="I107" s="34">
        <f t="shared" si="95"/>
        <v>0</v>
      </c>
      <c r="J107" s="121"/>
      <c r="K107" s="51"/>
      <c r="L107" s="39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hidden="1" customHeight="1" x14ac:dyDescent="0.3">
      <c r="A108" s="4"/>
      <c r="B108" s="112"/>
      <c r="C108" s="113" t="s">
        <v>181</v>
      </c>
      <c r="D108" s="114"/>
      <c r="E108" s="115"/>
      <c r="F108" s="116"/>
      <c r="G108" s="117">
        <f>SUM(G109:G110)</f>
        <v>0</v>
      </c>
      <c r="H108" s="118"/>
      <c r="I108" s="118"/>
      <c r="J108" s="119"/>
      <c r="K108" s="120"/>
      <c r="L108" s="39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hidden="1" customHeight="1" x14ac:dyDescent="0.3">
      <c r="A109" s="4"/>
      <c r="B109" s="29" t="s">
        <v>182</v>
      </c>
      <c r="C109" s="74" t="s">
        <v>183</v>
      </c>
      <c r="D109" s="75" t="s">
        <v>80</v>
      </c>
      <c r="E109" s="31"/>
      <c r="F109" s="31">
        <v>1</v>
      </c>
      <c r="G109" s="32">
        <f t="shared" ref="G109:G110" si="96">E109*F109</f>
        <v>0</v>
      </c>
      <c r="H109" s="33">
        <f t="shared" ref="H109:I109" si="97">+F109/$K$551</f>
        <v>0.2</v>
      </c>
      <c r="I109" s="34">
        <f t="shared" si="97"/>
        <v>0</v>
      </c>
      <c r="J109" s="121"/>
      <c r="K109" s="51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hidden="1" customHeight="1" x14ac:dyDescent="0.3">
      <c r="A110" s="4"/>
      <c r="B110" s="29" t="s">
        <v>184</v>
      </c>
      <c r="C110" s="74" t="s">
        <v>185</v>
      </c>
      <c r="D110" s="75" t="s">
        <v>80</v>
      </c>
      <c r="E110" s="31"/>
      <c r="F110" s="31">
        <v>1</v>
      </c>
      <c r="G110" s="32">
        <f t="shared" si="96"/>
        <v>0</v>
      </c>
      <c r="H110" s="33">
        <f t="shared" ref="H110:I110" si="98">+F110/$K$551</f>
        <v>0.2</v>
      </c>
      <c r="I110" s="34">
        <f t="shared" si="98"/>
        <v>0</v>
      </c>
      <c r="J110" s="121"/>
      <c r="K110" s="51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hidden="1" customHeight="1" x14ac:dyDescent="0.3">
      <c r="A111" s="4"/>
      <c r="B111" s="40" t="s">
        <v>186</v>
      </c>
      <c r="C111" s="41" t="s">
        <v>187</v>
      </c>
      <c r="D111" s="42"/>
      <c r="E111" s="122"/>
      <c r="F111" s="47"/>
      <c r="G111" s="123">
        <f>SUM(G112:G117)</f>
        <v>0</v>
      </c>
      <c r="H111" s="124"/>
      <c r="I111" s="125"/>
      <c r="J111" s="47"/>
      <c r="K111" s="48"/>
      <c r="L111" s="39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hidden="1" customHeight="1" x14ac:dyDescent="0.3">
      <c r="A112" s="4"/>
      <c r="B112" s="29" t="s">
        <v>188</v>
      </c>
      <c r="C112" s="74" t="s">
        <v>189</v>
      </c>
      <c r="D112" s="75" t="s">
        <v>80</v>
      </c>
      <c r="E112" s="31"/>
      <c r="F112" s="31">
        <v>1</v>
      </c>
      <c r="G112" s="32">
        <f t="shared" ref="G112:G117" si="99">E112*F112</f>
        <v>0</v>
      </c>
      <c r="H112" s="33">
        <f t="shared" ref="H112:I112" si="100">+F112/$K$551</f>
        <v>0.2</v>
      </c>
      <c r="I112" s="34">
        <f t="shared" si="100"/>
        <v>0</v>
      </c>
      <c r="J112" s="121"/>
      <c r="K112" s="51"/>
      <c r="L112" s="39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hidden="1" customHeight="1" x14ac:dyDescent="0.3">
      <c r="A113" s="4"/>
      <c r="B113" s="29" t="s">
        <v>190</v>
      </c>
      <c r="C113" s="74" t="s">
        <v>191</v>
      </c>
      <c r="D113" s="75" t="s">
        <v>192</v>
      </c>
      <c r="E113" s="31"/>
      <c r="F113" s="31">
        <v>1</v>
      </c>
      <c r="G113" s="32">
        <f t="shared" si="99"/>
        <v>0</v>
      </c>
      <c r="H113" s="33">
        <f t="shared" ref="H113:I113" si="101">+F113/$K$551</f>
        <v>0.2</v>
      </c>
      <c r="I113" s="34">
        <f t="shared" si="101"/>
        <v>0</v>
      </c>
      <c r="J113" s="121"/>
      <c r="K113" s="51"/>
      <c r="L113" s="39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hidden="1" customHeight="1" x14ac:dyDescent="0.3">
      <c r="A114" s="4"/>
      <c r="B114" s="29" t="s">
        <v>193</v>
      </c>
      <c r="C114" s="74" t="s">
        <v>194</v>
      </c>
      <c r="D114" s="75" t="s">
        <v>192</v>
      </c>
      <c r="E114" s="31"/>
      <c r="F114" s="31">
        <v>1</v>
      </c>
      <c r="G114" s="32">
        <f t="shared" si="99"/>
        <v>0</v>
      </c>
      <c r="H114" s="33">
        <f t="shared" ref="H114:I114" si="102">+F114/$K$551</f>
        <v>0.2</v>
      </c>
      <c r="I114" s="34">
        <f t="shared" si="102"/>
        <v>0</v>
      </c>
      <c r="J114" s="121"/>
      <c r="K114" s="51"/>
      <c r="L114" s="39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hidden="1" customHeight="1" x14ac:dyDescent="0.3">
      <c r="A115" s="4"/>
      <c r="B115" s="29" t="s">
        <v>195</v>
      </c>
      <c r="C115" s="74" t="s">
        <v>196</v>
      </c>
      <c r="D115" s="75" t="s">
        <v>139</v>
      </c>
      <c r="E115" s="31"/>
      <c r="F115" s="31">
        <v>1</v>
      </c>
      <c r="G115" s="32">
        <f t="shared" si="99"/>
        <v>0</v>
      </c>
      <c r="H115" s="33">
        <f t="shared" ref="H115:I115" si="103">+F115/$K$551</f>
        <v>0.2</v>
      </c>
      <c r="I115" s="34">
        <f t="shared" si="103"/>
        <v>0</v>
      </c>
      <c r="J115" s="121"/>
      <c r="K115" s="51"/>
      <c r="L115" s="39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hidden="1" customHeight="1" x14ac:dyDescent="0.3">
      <c r="A116" s="4"/>
      <c r="B116" s="29" t="s">
        <v>197</v>
      </c>
      <c r="C116" s="74" t="s">
        <v>198</v>
      </c>
      <c r="D116" s="75" t="s">
        <v>199</v>
      </c>
      <c r="E116" s="31"/>
      <c r="F116" s="31">
        <v>1</v>
      </c>
      <c r="G116" s="32">
        <f t="shared" si="99"/>
        <v>0</v>
      </c>
      <c r="H116" s="33">
        <f t="shared" ref="H116:I116" si="104">+F116/$K$551</f>
        <v>0.2</v>
      </c>
      <c r="I116" s="34">
        <f t="shared" si="104"/>
        <v>0</v>
      </c>
      <c r="J116" s="121"/>
      <c r="K116" s="51"/>
      <c r="L116" s="39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hidden="1" customHeight="1" x14ac:dyDescent="0.3">
      <c r="A117" s="4"/>
      <c r="B117" s="29" t="s">
        <v>200</v>
      </c>
      <c r="C117" s="74" t="s">
        <v>201</v>
      </c>
      <c r="D117" s="126" t="s">
        <v>199</v>
      </c>
      <c r="E117" s="109"/>
      <c r="F117" s="109">
        <v>1</v>
      </c>
      <c r="G117" s="32">
        <f t="shared" si="99"/>
        <v>0</v>
      </c>
      <c r="H117" s="33">
        <f t="shared" ref="H117:I117" si="105">+F117/$K$551</f>
        <v>0.2</v>
      </c>
      <c r="I117" s="34">
        <f t="shared" si="105"/>
        <v>0</v>
      </c>
      <c r="J117" s="110"/>
      <c r="K117" s="56"/>
      <c r="L117" s="39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hidden="1" customHeight="1" x14ac:dyDescent="0.3">
      <c r="A118" s="4"/>
      <c r="B118" s="40" t="s">
        <v>202</v>
      </c>
      <c r="C118" s="41" t="s">
        <v>203</v>
      </c>
      <c r="D118" s="42"/>
      <c r="E118" s="122"/>
      <c r="F118" s="47"/>
      <c r="G118" s="123">
        <f>SUM(G119:G124)</f>
        <v>0</v>
      </c>
      <c r="H118" s="124"/>
      <c r="I118" s="125"/>
      <c r="J118" s="47"/>
      <c r="K118" s="48"/>
      <c r="L118" s="39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hidden="1" customHeight="1" x14ac:dyDescent="0.3">
      <c r="A119" s="4"/>
      <c r="B119" s="29" t="s">
        <v>204</v>
      </c>
      <c r="C119" s="74" t="s">
        <v>205</v>
      </c>
      <c r="D119" s="75" t="s">
        <v>80</v>
      </c>
      <c r="E119" s="31"/>
      <c r="F119" s="31">
        <v>1</v>
      </c>
      <c r="G119" s="32">
        <f t="shared" ref="G119:G124" si="106">E119*F119</f>
        <v>0</v>
      </c>
      <c r="H119" s="33">
        <f t="shared" ref="H119:I119" si="107">+F119/$K$551</f>
        <v>0.2</v>
      </c>
      <c r="I119" s="34">
        <f t="shared" si="107"/>
        <v>0</v>
      </c>
      <c r="J119" s="121"/>
      <c r="K119" s="51"/>
      <c r="L119" s="39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hidden="1" customHeight="1" x14ac:dyDescent="0.3">
      <c r="A120" s="4"/>
      <c r="B120" s="29" t="s">
        <v>206</v>
      </c>
      <c r="C120" s="74" t="s">
        <v>207</v>
      </c>
      <c r="D120" s="75" t="s">
        <v>192</v>
      </c>
      <c r="E120" s="31"/>
      <c r="F120" s="31">
        <v>1</v>
      </c>
      <c r="G120" s="32">
        <f t="shared" si="106"/>
        <v>0</v>
      </c>
      <c r="H120" s="33">
        <f t="shared" ref="H120:I120" si="108">+F120/$K$551</f>
        <v>0.2</v>
      </c>
      <c r="I120" s="34">
        <f t="shared" si="108"/>
        <v>0</v>
      </c>
      <c r="J120" s="121"/>
      <c r="K120" s="51"/>
      <c r="L120" s="39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hidden="1" customHeight="1" x14ac:dyDescent="0.3">
      <c r="A121" s="4"/>
      <c r="B121" s="29" t="s">
        <v>208</v>
      </c>
      <c r="C121" s="74" t="s">
        <v>209</v>
      </c>
      <c r="D121" s="75" t="s">
        <v>199</v>
      </c>
      <c r="E121" s="31"/>
      <c r="F121" s="31">
        <v>1</v>
      </c>
      <c r="G121" s="32">
        <f t="shared" si="106"/>
        <v>0</v>
      </c>
      <c r="H121" s="33">
        <f t="shared" ref="H121:I121" si="109">+F121/$K$551</f>
        <v>0.2</v>
      </c>
      <c r="I121" s="34">
        <f t="shared" si="109"/>
        <v>0</v>
      </c>
      <c r="J121" s="121"/>
      <c r="K121" s="51"/>
      <c r="L121" s="39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hidden="1" customHeight="1" x14ac:dyDescent="0.3">
      <c r="A122" s="4"/>
      <c r="B122" s="29" t="s">
        <v>210</v>
      </c>
      <c r="C122" s="74" t="s">
        <v>211</v>
      </c>
      <c r="D122" s="75" t="s">
        <v>139</v>
      </c>
      <c r="E122" s="31"/>
      <c r="F122" s="31">
        <v>1</v>
      </c>
      <c r="G122" s="32">
        <f t="shared" si="106"/>
        <v>0</v>
      </c>
      <c r="H122" s="33">
        <f t="shared" ref="H122:I122" si="110">+F122/$K$551</f>
        <v>0.2</v>
      </c>
      <c r="I122" s="34">
        <f t="shared" si="110"/>
        <v>0</v>
      </c>
      <c r="J122" s="121"/>
      <c r="K122" s="51"/>
      <c r="L122" s="39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hidden="1" customHeight="1" x14ac:dyDescent="0.3">
      <c r="A123" s="4"/>
      <c r="B123" s="29" t="s">
        <v>212</v>
      </c>
      <c r="C123" s="74" t="s">
        <v>213</v>
      </c>
      <c r="D123" s="75" t="s">
        <v>199</v>
      </c>
      <c r="E123" s="31"/>
      <c r="F123" s="31">
        <v>1</v>
      </c>
      <c r="G123" s="32">
        <f t="shared" si="106"/>
        <v>0</v>
      </c>
      <c r="H123" s="33">
        <f t="shared" ref="H123:I123" si="111">+F123/$K$551</f>
        <v>0.2</v>
      </c>
      <c r="I123" s="34">
        <f t="shared" si="111"/>
        <v>0</v>
      </c>
      <c r="J123" s="121"/>
      <c r="K123" s="51"/>
      <c r="L123" s="39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hidden="1" customHeight="1" x14ac:dyDescent="0.3">
      <c r="A124" s="4"/>
      <c r="B124" s="29" t="s">
        <v>214</v>
      </c>
      <c r="C124" s="74" t="s">
        <v>215</v>
      </c>
      <c r="D124" s="126" t="s">
        <v>216</v>
      </c>
      <c r="E124" s="109"/>
      <c r="F124" s="109">
        <v>1</v>
      </c>
      <c r="G124" s="32">
        <f t="shared" si="106"/>
        <v>0</v>
      </c>
      <c r="H124" s="33">
        <f t="shared" ref="H124:I124" si="112">+F124/$K$551</f>
        <v>0.2</v>
      </c>
      <c r="I124" s="34">
        <f t="shared" si="112"/>
        <v>0</v>
      </c>
      <c r="J124" s="110"/>
      <c r="K124" s="56"/>
      <c r="L124" s="39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hidden="1" customHeight="1" x14ac:dyDescent="0.3">
      <c r="A125" s="4"/>
      <c r="B125" s="40" t="s">
        <v>217</v>
      </c>
      <c r="C125" s="41" t="s">
        <v>218</v>
      </c>
      <c r="D125" s="42"/>
      <c r="E125" s="122"/>
      <c r="F125" s="47"/>
      <c r="G125" s="123">
        <f>SUM(G126:G128)</f>
        <v>0</v>
      </c>
      <c r="H125" s="124"/>
      <c r="I125" s="125"/>
      <c r="J125" s="47"/>
      <c r="K125" s="48"/>
      <c r="L125" s="39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hidden="1" customHeight="1" x14ac:dyDescent="0.3">
      <c r="A126" s="4"/>
      <c r="B126" s="75" t="s">
        <v>219</v>
      </c>
      <c r="C126" s="74" t="s">
        <v>220</v>
      </c>
      <c r="D126" s="75" t="s">
        <v>80</v>
      </c>
      <c r="E126" s="106"/>
      <c r="F126" s="31">
        <v>1</v>
      </c>
      <c r="G126" s="32">
        <f t="shared" ref="G126:G128" si="113">E126*F126</f>
        <v>0</v>
      </c>
      <c r="H126" s="33">
        <f t="shared" ref="H126:I126" si="114">+F126/$K$551</f>
        <v>0.2</v>
      </c>
      <c r="I126" s="34">
        <f t="shared" si="114"/>
        <v>0</v>
      </c>
      <c r="J126" s="50"/>
      <c r="K126" s="51"/>
      <c r="L126" s="39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hidden="1" customHeight="1" x14ac:dyDescent="0.3">
      <c r="A127" s="4"/>
      <c r="B127" s="75" t="s">
        <v>221</v>
      </c>
      <c r="C127" s="74" t="s">
        <v>222</v>
      </c>
      <c r="D127" s="75" t="s">
        <v>192</v>
      </c>
      <c r="E127" s="106"/>
      <c r="F127" s="31">
        <v>1</v>
      </c>
      <c r="G127" s="32">
        <f t="shared" si="113"/>
        <v>0</v>
      </c>
      <c r="H127" s="33">
        <f t="shared" ref="H127:I127" si="115">+F127/$K$551</f>
        <v>0.2</v>
      </c>
      <c r="I127" s="34">
        <f t="shared" si="115"/>
        <v>0</v>
      </c>
      <c r="J127" s="50"/>
      <c r="K127" s="51"/>
      <c r="L127" s="39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hidden="1" customHeight="1" x14ac:dyDescent="0.3">
      <c r="A128" s="4"/>
      <c r="B128" s="75" t="s">
        <v>223</v>
      </c>
      <c r="C128" s="74" t="s">
        <v>224</v>
      </c>
      <c r="D128" s="126" t="s">
        <v>139</v>
      </c>
      <c r="E128" s="127"/>
      <c r="F128" s="31">
        <v>1</v>
      </c>
      <c r="G128" s="32">
        <f t="shared" si="113"/>
        <v>0</v>
      </c>
      <c r="H128" s="33">
        <f t="shared" ref="H128:I128" si="116">+F128/$K$551</f>
        <v>0.2</v>
      </c>
      <c r="I128" s="34">
        <f t="shared" si="116"/>
        <v>0</v>
      </c>
      <c r="J128" s="55"/>
      <c r="K128" s="56"/>
      <c r="L128" s="39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hidden="1" customHeight="1" x14ac:dyDescent="0.3">
      <c r="A129" s="4"/>
      <c r="B129" s="40" t="s">
        <v>225</v>
      </c>
      <c r="C129" s="41" t="s">
        <v>226</v>
      </c>
      <c r="D129" s="42"/>
      <c r="E129" s="122"/>
      <c r="F129" s="47"/>
      <c r="G129" s="123">
        <f>G130+G134</f>
        <v>0</v>
      </c>
      <c r="H129" s="124"/>
      <c r="I129" s="125"/>
      <c r="J129" s="47"/>
      <c r="K129" s="48"/>
      <c r="L129" s="39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hidden="1" customHeight="1" x14ac:dyDescent="0.3">
      <c r="A130" s="4"/>
      <c r="B130" s="112"/>
      <c r="C130" s="113" t="s">
        <v>227</v>
      </c>
      <c r="D130" s="114"/>
      <c r="E130" s="115"/>
      <c r="F130" s="116"/>
      <c r="G130" s="117">
        <f>SUM(G131:G133)</f>
        <v>0</v>
      </c>
      <c r="H130" s="118"/>
      <c r="I130" s="118"/>
      <c r="J130" s="119"/>
      <c r="K130" s="120"/>
      <c r="L130" s="39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hidden="1" customHeight="1" x14ac:dyDescent="0.3">
      <c r="A131" s="4"/>
      <c r="B131" s="29" t="s">
        <v>228</v>
      </c>
      <c r="C131" s="74" t="s">
        <v>229</v>
      </c>
      <c r="D131" s="75" t="s">
        <v>80</v>
      </c>
      <c r="E131" s="31"/>
      <c r="F131" s="31">
        <v>1</v>
      </c>
      <c r="G131" s="32">
        <f t="shared" ref="G131:G133" si="117">E131*F131</f>
        <v>0</v>
      </c>
      <c r="H131" s="33">
        <f t="shared" ref="H131:I131" si="118">+F131/$K$551</f>
        <v>0.2</v>
      </c>
      <c r="I131" s="34">
        <f t="shared" si="118"/>
        <v>0</v>
      </c>
      <c r="J131" s="50"/>
      <c r="K131" s="51"/>
      <c r="L131" s="39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hidden="1" customHeight="1" x14ac:dyDescent="0.3">
      <c r="A132" s="4"/>
      <c r="B132" s="29" t="s">
        <v>230</v>
      </c>
      <c r="C132" s="74" t="s">
        <v>231</v>
      </c>
      <c r="D132" s="75" t="s">
        <v>120</v>
      </c>
      <c r="E132" s="31"/>
      <c r="F132" s="31">
        <v>1</v>
      </c>
      <c r="G132" s="32">
        <f t="shared" si="117"/>
        <v>0</v>
      </c>
      <c r="H132" s="33">
        <f t="shared" ref="H132:I132" si="119">+F132/$K$551</f>
        <v>0.2</v>
      </c>
      <c r="I132" s="34">
        <f t="shared" si="119"/>
        <v>0</v>
      </c>
      <c r="J132" s="121"/>
      <c r="K132" s="51"/>
      <c r="L132" s="39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hidden="1" customHeight="1" x14ac:dyDescent="0.3">
      <c r="A133" s="4"/>
      <c r="B133" s="29" t="s">
        <v>232</v>
      </c>
      <c r="C133" s="74" t="s">
        <v>233</v>
      </c>
      <c r="D133" s="75" t="s">
        <v>80</v>
      </c>
      <c r="E133" s="31"/>
      <c r="F133" s="31">
        <v>1</v>
      </c>
      <c r="G133" s="32">
        <f t="shared" si="117"/>
        <v>0</v>
      </c>
      <c r="H133" s="33">
        <f t="shared" ref="H133:I133" si="120">+F133/$K$551</f>
        <v>0.2</v>
      </c>
      <c r="I133" s="34">
        <f t="shared" si="120"/>
        <v>0</v>
      </c>
      <c r="J133" s="121"/>
      <c r="K133" s="51"/>
      <c r="L133" s="39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hidden="1" customHeight="1" x14ac:dyDescent="0.3">
      <c r="A134" s="4"/>
      <c r="B134" s="112"/>
      <c r="C134" s="113" t="s">
        <v>234</v>
      </c>
      <c r="D134" s="114"/>
      <c r="E134" s="115"/>
      <c r="F134" s="116"/>
      <c r="G134" s="117">
        <f>SUM(G135:G136)</f>
        <v>0</v>
      </c>
      <c r="H134" s="128"/>
      <c r="I134" s="118"/>
      <c r="J134" s="119"/>
      <c r="K134" s="120"/>
      <c r="L134" s="39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hidden="1" customHeight="1" x14ac:dyDescent="0.3">
      <c r="A135" s="4"/>
      <c r="B135" s="29" t="s">
        <v>235</v>
      </c>
      <c r="C135" s="74" t="s">
        <v>236</v>
      </c>
      <c r="D135" s="75" t="s">
        <v>80</v>
      </c>
      <c r="E135" s="31"/>
      <c r="F135" s="31">
        <v>1</v>
      </c>
      <c r="G135" s="32">
        <f t="shared" ref="G135:G136" si="121">E135*F135</f>
        <v>0</v>
      </c>
      <c r="H135" s="33">
        <f t="shared" ref="H135:I135" si="122">+F135/$K$551</f>
        <v>0.2</v>
      </c>
      <c r="I135" s="34">
        <f t="shared" si="122"/>
        <v>0</v>
      </c>
      <c r="J135" s="50"/>
      <c r="K135" s="51"/>
      <c r="L135" s="39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hidden="1" customHeight="1" x14ac:dyDescent="0.3">
      <c r="A136" s="4"/>
      <c r="B136" s="29" t="s">
        <v>237</v>
      </c>
      <c r="C136" s="74" t="s">
        <v>238</v>
      </c>
      <c r="D136" s="126" t="s">
        <v>80</v>
      </c>
      <c r="E136" s="106"/>
      <c r="F136" s="106">
        <v>1</v>
      </c>
      <c r="G136" s="129">
        <f t="shared" si="121"/>
        <v>0</v>
      </c>
      <c r="H136" s="130">
        <f t="shared" ref="H136:I136" si="123">+F136/$K$551</f>
        <v>0.2</v>
      </c>
      <c r="I136" s="34">
        <f t="shared" si="123"/>
        <v>0</v>
      </c>
      <c r="J136" s="50"/>
      <c r="K136" s="51"/>
      <c r="L136" s="39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hidden="1" customHeight="1" x14ac:dyDescent="0.3">
      <c r="A137" s="4"/>
      <c r="B137" s="40" t="s">
        <v>239</v>
      </c>
      <c r="C137" s="41" t="s">
        <v>240</v>
      </c>
      <c r="D137" s="42"/>
      <c r="E137" s="122"/>
      <c r="F137" s="47"/>
      <c r="G137" s="123">
        <f>SUM(G138:G140)</f>
        <v>0</v>
      </c>
      <c r="H137" s="131"/>
      <c r="I137" s="124"/>
      <c r="J137" s="47"/>
      <c r="K137" s="48"/>
      <c r="L137" s="39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hidden="1" customHeight="1" x14ac:dyDescent="0.3">
      <c r="A138" s="4"/>
      <c r="B138" s="29" t="s">
        <v>241</v>
      </c>
      <c r="C138" s="74" t="s">
        <v>242</v>
      </c>
      <c r="D138" s="75" t="s">
        <v>80</v>
      </c>
      <c r="E138" s="31"/>
      <c r="F138" s="31">
        <v>1</v>
      </c>
      <c r="G138" s="32">
        <f t="shared" ref="G138:G142" si="124">E138*F138</f>
        <v>0</v>
      </c>
      <c r="H138" s="33">
        <f t="shared" ref="H138:I138" si="125">+F138/$K$551</f>
        <v>0.2</v>
      </c>
      <c r="I138" s="34">
        <f t="shared" si="125"/>
        <v>0</v>
      </c>
      <c r="J138" s="121"/>
      <c r="K138" s="51"/>
      <c r="L138" s="39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hidden="1" customHeight="1" x14ac:dyDescent="0.3">
      <c r="A139" s="4"/>
      <c r="B139" s="29" t="s">
        <v>243</v>
      </c>
      <c r="C139" s="74" t="s">
        <v>244</v>
      </c>
      <c r="D139" s="126" t="s">
        <v>80</v>
      </c>
      <c r="E139" s="31"/>
      <c r="F139" s="31">
        <v>1</v>
      </c>
      <c r="G139" s="32">
        <f t="shared" si="124"/>
        <v>0</v>
      </c>
      <c r="H139" s="33">
        <f t="shared" ref="H139:I139" si="126">+F139/$K$551</f>
        <v>0.2</v>
      </c>
      <c r="I139" s="34">
        <f t="shared" si="126"/>
        <v>0</v>
      </c>
      <c r="J139" s="110"/>
      <c r="K139" s="56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hidden="1" customHeight="1" x14ac:dyDescent="0.3">
      <c r="A140" s="4"/>
      <c r="B140" s="29" t="s">
        <v>245</v>
      </c>
      <c r="C140" s="74" t="s">
        <v>246</v>
      </c>
      <c r="D140" s="126" t="s">
        <v>80</v>
      </c>
      <c r="E140" s="31"/>
      <c r="F140" s="31">
        <v>1</v>
      </c>
      <c r="G140" s="32">
        <f t="shared" si="124"/>
        <v>0</v>
      </c>
      <c r="H140" s="33">
        <f t="shared" ref="H140:I140" si="127">+F140/$K$551</f>
        <v>0.2</v>
      </c>
      <c r="I140" s="34">
        <f t="shared" si="127"/>
        <v>0</v>
      </c>
      <c r="J140" s="110"/>
      <c r="K140" s="56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hidden="1" customHeight="1" x14ac:dyDescent="0.3">
      <c r="A141" s="4"/>
      <c r="B141" s="132">
        <v>6.12</v>
      </c>
      <c r="C141" s="38" t="s">
        <v>247</v>
      </c>
      <c r="D141" s="126" t="s">
        <v>120</v>
      </c>
      <c r="E141" s="31"/>
      <c r="F141" s="31">
        <v>1</v>
      </c>
      <c r="G141" s="32">
        <f t="shared" si="124"/>
        <v>0</v>
      </c>
      <c r="H141" s="33">
        <f t="shared" ref="H141:I141" si="128">+F141/$K$551</f>
        <v>0.2</v>
      </c>
      <c r="I141" s="34">
        <f t="shared" si="128"/>
        <v>0</v>
      </c>
      <c r="J141" s="121"/>
      <c r="K141" s="51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hidden="1" customHeight="1" x14ac:dyDescent="0.3">
      <c r="A142" s="4"/>
      <c r="B142" s="132">
        <v>6.13</v>
      </c>
      <c r="C142" s="38" t="s">
        <v>248</v>
      </c>
      <c r="D142" s="126" t="s">
        <v>120</v>
      </c>
      <c r="E142" s="31"/>
      <c r="F142" s="31">
        <v>1</v>
      </c>
      <c r="G142" s="32">
        <f t="shared" si="124"/>
        <v>0</v>
      </c>
      <c r="H142" s="33">
        <f t="shared" ref="H142:I142" si="129">+F142/$K$551</f>
        <v>0.2</v>
      </c>
      <c r="I142" s="34">
        <f t="shared" si="129"/>
        <v>0</v>
      </c>
      <c r="J142" s="121"/>
      <c r="K142" s="51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hidden="1" customHeight="1" x14ac:dyDescent="0.3">
      <c r="A143" s="4"/>
      <c r="B143" s="112"/>
      <c r="C143" s="113" t="s">
        <v>249</v>
      </c>
      <c r="D143" s="133"/>
      <c r="E143" s="115"/>
      <c r="F143" s="116"/>
      <c r="G143" s="117">
        <f>SUM(G144:G152)</f>
        <v>0</v>
      </c>
      <c r="H143" s="118"/>
      <c r="I143" s="118"/>
      <c r="J143" s="119"/>
      <c r="K143" s="120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hidden="1" customHeight="1" x14ac:dyDescent="0.3">
      <c r="A144" s="4"/>
      <c r="B144" s="29">
        <v>6.14</v>
      </c>
      <c r="C144" s="74" t="s">
        <v>250</v>
      </c>
      <c r="D144" s="126" t="s">
        <v>120</v>
      </c>
      <c r="E144" s="31"/>
      <c r="F144" s="31">
        <v>1</v>
      </c>
      <c r="G144" s="32">
        <f t="shared" ref="G144:G152" si="130">E144*F144</f>
        <v>0</v>
      </c>
      <c r="H144" s="33">
        <f t="shared" ref="H144:I144" si="131">+F144/$K$551</f>
        <v>0.2</v>
      </c>
      <c r="I144" s="34">
        <f t="shared" si="131"/>
        <v>0</v>
      </c>
      <c r="J144" s="121"/>
      <c r="K144" s="51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hidden="1" customHeight="1" x14ac:dyDescent="0.3">
      <c r="A145" s="4"/>
      <c r="B145" s="29">
        <v>6.15</v>
      </c>
      <c r="C145" s="74" t="s">
        <v>251</v>
      </c>
      <c r="D145" s="126" t="s">
        <v>120</v>
      </c>
      <c r="E145" s="31"/>
      <c r="F145" s="31">
        <v>1</v>
      </c>
      <c r="G145" s="32">
        <f t="shared" si="130"/>
        <v>0</v>
      </c>
      <c r="H145" s="33">
        <f t="shared" ref="H145:I145" si="132">+F145/$K$551</f>
        <v>0.2</v>
      </c>
      <c r="I145" s="34">
        <f t="shared" si="132"/>
        <v>0</v>
      </c>
      <c r="J145" s="121"/>
      <c r="K145" s="51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hidden="1" customHeight="1" x14ac:dyDescent="0.3">
      <c r="A146" s="4"/>
      <c r="B146" s="29">
        <v>6.16</v>
      </c>
      <c r="C146" s="74" t="s">
        <v>252</v>
      </c>
      <c r="D146" s="126" t="s">
        <v>120</v>
      </c>
      <c r="E146" s="31"/>
      <c r="F146" s="31">
        <v>1</v>
      </c>
      <c r="G146" s="32">
        <f t="shared" si="130"/>
        <v>0</v>
      </c>
      <c r="H146" s="33">
        <f t="shared" ref="H146:I146" si="133">+F146/$K$551</f>
        <v>0.2</v>
      </c>
      <c r="I146" s="34">
        <f t="shared" si="133"/>
        <v>0</v>
      </c>
      <c r="J146" s="121"/>
      <c r="K146" s="51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hidden="1" customHeight="1" x14ac:dyDescent="0.3">
      <c r="A147" s="4"/>
      <c r="B147" s="29">
        <v>6.17</v>
      </c>
      <c r="C147" s="74" t="s">
        <v>253</v>
      </c>
      <c r="D147" s="126" t="s">
        <v>120</v>
      </c>
      <c r="E147" s="31"/>
      <c r="F147" s="31">
        <v>1</v>
      </c>
      <c r="G147" s="32">
        <f t="shared" si="130"/>
        <v>0</v>
      </c>
      <c r="H147" s="33">
        <f t="shared" ref="H147:I147" si="134">+F147/$K$551</f>
        <v>0.2</v>
      </c>
      <c r="I147" s="34">
        <f t="shared" si="134"/>
        <v>0</v>
      </c>
      <c r="J147" s="121"/>
      <c r="K147" s="51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hidden="1" customHeight="1" x14ac:dyDescent="0.3">
      <c r="A148" s="4"/>
      <c r="B148" s="29">
        <v>6.18</v>
      </c>
      <c r="C148" s="74" t="s">
        <v>254</v>
      </c>
      <c r="D148" s="126" t="s">
        <v>120</v>
      </c>
      <c r="E148" s="31"/>
      <c r="F148" s="31">
        <v>1</v>
      </c>
      <c r="G148" s="32">
        <f t="shared" si="130"/>
        <v>0</v>
      </c>
      <c r="H148" s="33">
        <f t="shared" ref="H148:I148" si="135">+F148/$K$551</f>
        <v>0.2</v>
      </c>
      <c r="I148" s="34">
        <f t="shared" si="135"/>
        <v>0</v>
      </c>
      <c r="J148" s="121"/>
      <c r="K148" s="51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hidden="1" customHeight="1" x14ac:dyDescent="0.3">
      <c r="A149" s="4"/>
      <c r="B149" s="29">
        <v>6.19</v>
      </c>
      <c r="C149" s="74" t="s">
        <v>255</v>
      </c>
      <c r="D149" s="126" t="s">
        <v>120</v>
      </c>
      <c r="E149" s="31"/>
      <c r="F149" s="31">
        <v>1</v>
      </c>
      <c r="G149" s="32">
        <f t="shared" si="130"/>
        <v>0</v>
      </c>
      <c r="H149" s="33">
        <f t="shared" ref="H149:I149" si="136">+F149/$K$551</f>
        <v>0.2</v>
      </c>
      <c r="I149" s="34">
        <f t="shared" si="136"/>
        <v>0</v>
      </c>
      <c r="J149" s="121"/>
      <c r="K149" s="51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hidden="1" customHeight="1" x14ac:dyDescent="0.3">
      <c r="A150" s="4"/>
      <c r="B150" s="134">
        <v>6.2</v>
      </c>
      <c r="C150" s="74" t="s">
        <v>256</v>
      </c>
      <c r="D150" s="126" t="s">
        <v>120</v>
      </c>
      <c r="E150" s="31"/>
      <c r="F150" s="31">
        <v>1</v>
      </c>
      <c r="G150" s="32">
        <f t="shared" si="130"/>
        <v>0</v>
      </c>
      <c r="H150" s="33">
        <f t="shared" ref="H150:I150" si="137">+F150/$K$551</f>
        <v>0.2</v>
      </c>
      <c r="I150" s="34">
        <f t="shared" si="137"/>
        <v>0</v>
      </c>
      <c r="J150" s="121"/>
      <c r="K150" s="51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hidden="1" customHeight="1" x14ac:dyDescent="0.3">
      <c r="A151" s="4"/>
      <c r="B151" s="134">
        <v>6.21</v>
      </c>
      <c r="C151" s="74" t="s">
        <v>257</v>
      </c>
      <c r="D151" s="126" t="s">
        <v>120</v>
      </c>
      <c r="E151" s="31"/>
      <c r="F151" s="31">
        <v>1</v>
      </c>
      <c r="G151" s="32">
        <f t="shared" si="130"/>
        <v>0</v>
      </c>
      <c r="H151" s="33">
        <f t="shared" ref="H151:I151" si="138">+F151/$K$551</f>
        <v>0.2</v>
      </c>
      <c r="I151" s="34">
        <f t="shared" si="138"/>
        <v>0</v>
      </c>
      <c r="J151" s="121"/>
      <c r="K151" s="51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hidden="1" customHeight="1" x14ac:dyDescent="0.3">
      <c r="A152" s="4"/>
      <c r="B152" s="29">
        <v>6.22</v>
      </c>
      <c r="C152" s="74" t="s">
        <v>258</v>
      </c>
      <c r="D152" s="126" t="s">
        <v>120</v>
      </c>
      <c r="E152" s="31"/>
      <c r="F152" s="31">
        <v>1</v>
      </c>
      <c r="G152" s="32">
        <f t="shared" si="130"/>
        <v>0</v>
      </c>
      <c r="H152" s="33">
        <f t="shared" ref="H152:I152" si="139">+F152/$K$551</f>
        <v>0.2</v>
      </c>
      <c r="I152" s="34">
        <f t="shared" si="139"/>
        <v>0</v>
      </c>
      <c r="J152" s="121"/>
      <c r="K152" s="51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hidden="1" customHeight="1" x14ac:dyDescent="0.3">
      <c r="A153" s="4"/>
      <c r="B153" s="112"/>
      <c r="C153" s="113" t="s">
        <v>259</v>
      </c>
      <c r="D153" s="133"/>
      <c r="E153" s="115"/>
      <c r="F153" s="116"/>
      <c r="G153" s="117">
        <f>SUM(G154:G158)</f>
        <v>0</v>
      </c>
      <c r="H153" s="118"/>
      <c r="I153" s="118"/>
      <c r="J153" s="119"/>
      <c r="K153" s="120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hidden="1" customHeight="1" x14ac:dyDescent="0.3">
      <c r="A154" s="4"/>
      <c r="B154" s="75">
        <v>6.23</v>
      </c>
      <c r="C154" s="74" t="s">
        <v>260</v>
      </c>
      <c r="D154" s="75" t="s">
        <v>80</v>
      </c>
      <c r="E154" s="106"/>
      <c r="F154" s="31">
        <v>1</v>
      </c>
      <c r="G154" s="32">
        <f t="shared" ref="G154:G158" si="140">E154*F154</f>
        <v>0</v>
      </c>
      <c r="H154" s="33">
        <f t="shared" ref="H154:I154" si="141">+F154/$K$551</f>
        <v>0.2</v>
      </c>
      <c r="I154" s="34">
        <f t="shared" si="141"/>
        <v>0</v>
      </c>
      <c r="J154" s="50"/>
      <c r="K154" s="51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hidden="1" customHeight="1" x14ac:dyDescent="0.3">
      <c r="A155" s="4"/>
      <c r="B155" s="75">
        <v>6.24</v>
      </c>
      <c r="C155" s="74" t="s">
        <v>261</v>
      </c>
      <c r="D155" s="75" t="s">
        <v>192</v>
      </c>
      <c r="E155" s="106"/>
      <c r="F155" s="31">
        <v>1</v>
      </c>
      <c r="G155" s="32">
        <f t="shared" si="140"/>
        <v>0</v>
      </c>
      <c r="H155" s="33">
        <f t="shared" ref="H155:I155" si="142">+F155/$K$551</f>
        <v>0.2</v>
      </c>
      <c r="I155" s="34">
        <f t="shared" si="142"/>
        <v>0</v>
      </c>
      <c r="J155" s="50"/>
      <c r="K155" s="51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hidden="1" customHeight="1" x14ac:dyDescent="0.3">
      <c r="A156" s="4"/>
      <c r="B156" s="75">
        <v>6.25</v>
      </c>
      <c r="C156" s="74" t="s">
        <v>262</v>
      </c>
      <c r="D156" s="75" t="s">
        <v>80</v>
      </c>
      <c r="E156" s="106"/>
      <c r="F156" s="31">
        <v>1</v>
      </c>
      <c r="G156" s="32">
        <f t="shared" si="140"/>
        <v>0</v>
      </c>
      <c r="H156" s="33">
        <f t="shared" ref="H156:I156" si="143">+F156/$K$551</f>
        <v>0.2</v>
      </c>
      <c r="I156" s="34">
        <f t="shared" si="143"/>
        <v>0</v>
      </c>
      <c r="J156" s="50"/>
      <c r="K156" s="51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hidden="1" customHeight="1" x14ac:dyDescent="0.3">
      <c r="A157" s="4"/>
      <c r="B157" s="75">
        <v>6.26</v>
      </c>
      <c r="C157" s="74" t="s">
        <v>263</v>
      </c>
      <c r="D157" s="75" t="s">
        <v>80</v>
      </c>
      <c r="E157" s="106"/>
      <c r="F157" s="31">
        <v>1</v>
      </c>
      <c r="G157" s="32">
        <f t="shared" si="140"/>
        <v>0</v>
      </c>
      <c r="H157" s="33">
        <f t="shared" ref="H157:I157" si="144">+F157/$K$551</f>
        <v>0.2</v>
      </c>
      <c r="I157" s="34">
        <f t="shared" si="144"/>
        <v>0</v>
      </c>
      <c r="J157" s="50"/>
      <c r="K157" s="51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hidden="1" customHeight="1" x14ac:dyDescent="0.3">
      <c r="A158" s="4"/>
      <c r="B158" s="135">
        <v>6.27</v>
      </c>
      <c r="C158" s="74" t="s">
        <v>264</v>
      </c>
      <c r="D158" s="75" t="s">
        <v>139</v>
      </c>
      <c r="E158" s="106"/>
      <c r="F158" s="31">
        <v>1</v>
      </c>
      <c r="G158" s="32">
        <f t="shared" si="140"/>
        <v>0</v>
      </c>
      <c r="H158" s="33">
        <f t="shared" ref="H158:I158" si="145">+F158/$K$551</f>
        <v>0.2</v>
      </c>
      <c r="I158" s="34">
        <f t="shared" si="145"/>
        <v>0</v>
      </c>
      <c r="J158" s="50"/>
      <c r="K158" s="51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hidden="1" customHeight="1" x14ac:dyDescent="0.3">
      <c r="A159" s="4"/>
      <c r="B159" s="10">
        <v>7</v>
      </c>
      <c r="C159" s="11" t="s">
        <v>265</v>
      </c>
      <c r="D159" s="136"/>
      <c r="E159" s="13"/>
      <c r="F159" s="14"/>
      <c r="G159" s="99">
        <f>G162+G163</f>
        <v>0</v>
      </c>
      <c r="H159" s="65"/>
      <c r="I159" s="65">
        <f>+G159/$K$551</f>
        <v>0</v>
      </c>
      <c r="J159" s="17">
        <f>K159/K551</f>
        <v>0</v>
      </c>
      <c r="K159" s="66">
        <f>SUM(G160:G163)</f>
        <v>0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hidden="1" customHeight="1" x14ac:dyDescent="0.35">
      <c r="A160" s="4"/>
      <c r="B160" s="67" t="s">
        <v>266</v>
      </c>
      <c r="C160" s="68" t="s">
        <v>267</v>
      </c>
      <c r="D160" s="67" t="s">
        <v>120</v>
      </c>
      <c r="E160" s="69"/>
      <c r="F160" s="31">
        <v>1</v>
      </c>
      <c r="G160" s="32">
        <f t="shared" ref="G160:G163" si="146">E160*F160</f>
        <v>0</v>
      </c>
      <c r="H160" s="33">
        <f t="shared" ref="H160:I160" si="147">+F160/$K$551</f>
        <v>0.2</v>
      </c>
      <c r="I160" s="34">
        <f t="shared" si="147"/>
        <v>0</v>
      </c>
      <c r="J160" s="137"/>
      <c r="K160" s="138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hidden="1" customHeight="1" x14ac:dyDescent="0.35">
      <c r="A161" s="4"/>
      <c r="B161" s="67" t="s">
        <v>268</v>
      </c>
      <c r="C161" s="68" t="s">
        <v>269</v>
      </c>
      <c r="D161" s="139" t="s">
        <v>120</v>
      </c>
      <c r="E161" s="83"/>
      <c r="F161" s="31">
        <v>1</v>
      </c>
      <c r="G161" s="32">
        <f t="shared" si="146"/>
        <v>0</v>
      </c>
      <c r="H161" s="33">
        <f t="shared" ref="H161:I161" si="148">+F161/$K$551</f>
        <v>0.2</v>
      </c>
      <c r="I161" s="34">
        <f t="shared" si="148"/>
        <v>0</v>
      </c>
      <c r="J161" s="140"/>
      <c r="K161" s="141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hidden="1" customHeight="1" x14ac:dyDescent="0.35">
      <c r="A162" s="4"/>
      <c r="B162" s="67" t="s">
        <v>270</v>
      </c>
      <c r="C162" s="142" t="s">
        <v>271</v>
      </c>
      <c r="D162" s="139" t="s">
        <v>120</v>
      </c>
      <c r="E162" s="83"/>
      <c r="F162" s="31">
        <v>830</v>
      </c>
      <c r="G162" s="32">
        <f t="shared" si="146"/>
        <v>0</v>
      </c>
      <c r="H162" s="33">
        <f t="shared" ref="H162:I162" si="149">+F162/$K$551</f>
        <v>166</v>
      </c>
      <c r="I162" s="34">
        <f t="shared" si="149"/>
        <v>0</v>
      </c>
      <c r="J162" s="140"/>
      <c r="K162" s="141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hidden="1" customHeight="1" x14ac:dyDescent="0.35">
      <c r="A163" s="4"/>
      <c r="B163" s="67" t="s">
        <v>272</v>
      </c>
      <c r="C163" s="142" t="s">
        <v>273</v>
      </c>
      <c r="D163" s="139" t="s">
        <v>120</v>
      </c>
      <c r="E163" s="83"/>
      <c r="F163" s="31">
        <v>830</v>
      </c>
      <c r="G163" s="32">
        <f t="shared" si="146"/>
        <v>0</v>
      </c>
      <c r="H163" s="33">
        <f t="shared" ref="H163:I163" si="150">+F163/$K$551</f>
        <v>166</v>
      </c>
      <c r="I163" s="34">
        <f t="shared" si="150"/>
        <v>0</v>
      </c>
      <c r="J163" s="140"/>
      <c r="K163" s="141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hidden="1" customHeight="1" x14ac:dyDescent="0.3">
      <c r="A164" s="4"/>
      <c r="B164" s="10">
        <v>8</v>
      </c>
      <c r="C164" s="11" t="s">
        <v>274</v>
      </c>
      <c r="D164" s="136"/>
      <c r="E164" s="13"/>
      <c r="F164" s="14"/>
      <c r="G164" s="99">
        <f>G169</f>
        <v>0</v>
      </c>
      <c r="H164" s="65"/>
      <c r="I164" s="65">
        <f>+G164/$K$551</f>
        <v>0</v>
      </c>
      <c r="J164" s="17">
        <f>K164/K551</f>
        <v>0</v>
      </c>
      <c r="K164" s="100">
        <f>G165+G172</f>
        <v>0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hidden="1" customHeight="1" x14ac:dyDescent="0.3">
      <c r="A165" s="4"/>
      <c r="B165" s="112"/>
      <c r="C165" s="113" t="s">
        <v>275</v>
      </c>
      <c r="D165" s="114"/>
      <c r="E165" s="115"/>
      <c r="F165" s="116"/>
      <c r="G165" s="117">
        <f>SUM(G166:G171)</f>
        <v>0</v>
      </c>
      <c r="H165" s="118"/>
      <c r="I165" s="118"/>
      <c r="J165" s="143"/>
      <c r="K165" s="14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hidden="1" customHeight="1" x14ac:dyDescent="0.3">
      <c r="A166" s="4"/>
      <c r="B166" s="52">
        <v>8.1</v>
      </c>
      <c r="C166" s="37" t="s">
        <v>276</v>
      </c>
      <c r="D166" s="103" t="s">
        <v>80</v>
      </c>
      <c r="E166" s="31"/>
      <c r="F166" s="31">
        <v>1</v>
      </c>
      <c r="G166" s="32">
        <f t="shared" ref="G166:G171" si="151">E166*F166</f>
        <v>0</v>
      </c>
      <c r="H166" s="33">
        <f t="shared" ref="H166:I166" si="152">+F166/$K$551</f>
        <v>0.2</v>
      </c>
      <c r="I166" s="34">
        <f t="shared" si="152"/>
        <v>0</v>
      </c>
      <c r="J166" s="104"/>
      <c r="K166" s="73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hidden="1" customHeight="1" x14ac:dyDescent="0.3">
      <c r="A167" s="4"/>
      <c r="B167" s="52">
        <v>8.1999999999999993</v>
      </c>
      <c r="C167" s="30" t="s">
        <v>277</v>
      </c>
      <c r="D167" s="75" t="s">
        <v>80</v>
      </c>
      <c r="E167" s="31"/>
      <c r="F167" s="31">
        <v>1</v>
      </c>
      <c r="G167" s="32">
        <f t="shared" si="151"/>
        <v>0</v>
      </c>
      <c r="H167" s="33">
        <f t="shared" ref="H167:I167" si="153">+F167/$K$551</f>
        <v>0.2</v>
      </c>
      <c r="I167" s="34">
        <f t="shared" si="153"/>
        <v>0</v>
      </c>
      <c r="J167" s="104"/>
      <c r="K167" s="73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hidden="1" customHeight="1" x14ac:dyDescent="0.3">
      <c r="A168" s="4"/>
      <c r="B168" s="52">
        <v>8.3000000000000007</v>
      </c>
      <c r="C168" s="54" t="s">
        <v>278</v>
      </c>
      <c r="D168" s="75" t="s">
        <v>80</v>
      </c>
      <c r="E168" s="31"/>
      <c r="F168" s="31">
        <v>1</v>
      </c>
      <c r="G168" s="32">
        <f t="shared" si="151"/>
        <v>0</v>
      </c>
      <c r="H168" s="33">
        <f t="shared" ref="H168:I168" si="154">+F168/$K$551</f>
        <v>0.2</v>
      </c>
      <c r="I168" s="34">
        <f t="shared" si="154"/>
        <v>0</v>
      </c>
      <c r="J168" s="104"/>
      <c r="K168" s="73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hidden="1" customHeight="1" x14ac:dyDescent="0.3">
      <c r="A169" s="4"/>
      <c r="B169" s="52">
        <v>8.4</v>
      </c>
      <c r="C169" s="54" t="s">
        <v>279</v>
      </c>
      <c r="D169" s="75" t="s">
        <v>80</v>
      </c>
      <c r="E169" s="31"/>
      <c r="F169" s="31">
        <v>27200</v>
      </c>
      <c r="G169" s="32">
        <f t="shared" si="151"/>
        <v>0</v>
      </c>
      <c r="H169" s="33">
        <f t="shared" ref="H169:I169" si="155">+F169/$K$551</f>
        <v>5440</v>
      </c>
      <c r="I169" s="34">
        <f t="shared" si="155"/>
        <v>0</v>
      </c>
      <c r="J169" s="104"/>
      <c r="K169" s="73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hidden="1" customHeight="1" x14ac:dyDescent="0.3">
      <c r="A170" s="4"/>
      <c r="B170" s="52">
        <v>8.5</v>
      </c>
      <c r="C170" s="30" t="s">
        <v>280</v>
      </c>
      <c r="D170" s="75" t="s">
        <v>80</v>
      </c>
      <c r="E170" s="31"/>
      <c r="F170" s="31">
        <v>1</v>
      </c>
      <c r="G170" s="32">
        <f t="shared" si="151"/>
        <v>0</v>
      </c>
      <c r="H170" s="33">
        <f t="shared" ref="H170:I170" si="156">+F170/$K$551</f>
        <v>0.2</v>
      </c>
      <c r="I170" s="34">
        <f t="shared" si="156"/>
        <v>0</v>
      </c>
      <c r="J170" s="110"/>
      <c r="K170" s="56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hidden="1" customHeight="1" x14ac:dyDescent="0.3">
      <c r="A171" s="4"/>
      <c r="B171" s="52">
        <v>8.6</v>
      </c>
      <c r="C171" s="30" t="s">
        <v>281</v>
      </c>
      <c r="D171" s="75" t="s">
        <v>80</v>
      </c>
      <c r="E171" s="31"/>
      <c r="F171" s="31">
        <v>1</v>
      </c>
      <c r="G171" s="32">
        <f t="shared" si="151"/>
        <v>0</v>
      </c>
      <c r="H171" s="33">
        <f t="shared" ref="H171:I171" si="157">+F171/$K$551</f>
        <v>0.2</v>
      </c>
      <c r="I171" s="34">
        <f t="shared" si="157"/>
        <v>0</v>
      </c>
      <c r="J171" s="121"/>
      <c r="K171" s="51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hidden="1" customHeight="1" x14ac:dyDescent="0.3">
      <c r="A172" s="4"/>
      <c r="B172" s="112"/>
      <c r="C172" s="145" t="s">
        <v>282</v>
      </c>
      <c r="D172" s="146"/>
      <c r="E172" s="115"/>
      <c r="F172" s="116"/>
      <c r="G172" s="117">
        <f>SUM(G173:G175)</f>
        <v>0</v>
      </c>
      <c r="H172" s="118"/>
      <c r="I172" s="118"/>
      <c r="J172" s="119"/>
      <c r="K172" s="120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hidden="1" customHeight="1" x14ac:dyDescent="0.3">
      <c r="A173" s="4"/>
      <c r="B173" s="52">
        <v>8.6999999999999993</v>
      </c>
      <c r="C173" s="30" t="s">
        <v>283</v>
      </c>
      <c r="D173" s="126" t="s">
        <v>120</v>
      </c>
      <c r="E173" s="31"/>
      <c r="F173" s="31">
        <v>1</v>
      </c>
      <c r="G173" s="32">
        <f t="shared" ref="G173:G175" si="158">E173*F173</f>
        <v>0</v>
      </c>
      <c r="H173" s="33">
        <f t="shared" ref="H173:I173" si="159">+F173/$K$551</f>
        <v>0.2</v>
      </c>
      <c r="I173" s="34">
        <f t="shared" si="159"/>
        <v>0</v>
      </c>
      <c r="J173" s="110"/>
      <c r="K173" s="56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hidden="1" customHeight="1" x14ac:dyDescent="0.3">
      <c r="A174" s="4"/>
      <c r="B174" s="52">
        <v>8.8000000000000007</v>
      </c>
      <c r="C174" s="30" t="s">
        <v>284</v>
      </c>
      <c r="D174" s="126" t="s">
        <v>120</v>
      </c>
      <c r="E174" s="31"/>
      <c r="F174" s="31">
        <v>1</v>
      </c>
      <c r="G174" s="32">
        <f t="shared" si="158"/>
        <v>0</v>
      </c>
      <c r="H174" s="33">
        <f t="shared" ref="H174:I174" si="160">+F174/$K$551</f>
        <v>0.2</v>
      </c>
      <c r="I174" s="34">
        <f t="shared" si="160"/>
        <v>0</v>
      </c>
      <c r="J174" s="110"/>
      <c r="K174" s="56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hidden="1" customHeight="1" x14ac:dyDescent="0.3">
      <c r="A175" s="4"/>
      <c r="B175" s="52">
        <v>8.9</v>
      </c>
      <c r="C175" s="30" t="s">
        <v>285</v>
      </c>
      <c r="D175" s="75" t="s">
        <v>80</v>
      </c>
      <c r="E175" s="106"/>
      <c r="F175" s="31">
        <v>1</v>
      </c>
      <c r="G175" s="32">
        <f t="shared" si="158"/>
        <v>0</v>
      </c>
      <c r="H175" s="33">
        <f t="shared" ref="H175:I175" si="161">+F175/$K$551</f>
        <v>0.2</v>
      </c>
      <c r="I175" s="34">
        <f t="shared" si="161"/>
        <v>0</v>
      </c>
      <c r="J175" s="50"/>
      <c r="K175" s="51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">
      <c r="A176" s="4"/>
      <c r="B176" s="10" t="s">
        <v>286</v>
      </c>
      <c r="C176" s="11" t="s">
        <v>287</v>
      </c>
      <c r="D176" s="136"/>
      <c r="E176" s="13"/>
      <c r="F176" s="14"/>
      <c r="G176" s="99">
        <f>G249+G250+G251</f>
        <v>0</v>
      </c>
      <c r="H176" s="65"/>
      <c r="I176" s="65">
        <f>+G176/$K$551</f>
        <v>0</v>
      </c>
      <c r="J176" s="17">
        <f>K176/K551</f>
        <v>0</v>
      </c>
      <c r="K176" s="100">
        <f>G177+G213+G223</f>
        <v>0</v>
      </c>
      <c r="L176" s="81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hidden="1" customHeight="1" x14ac:dyDescent="0.3">
      <c r="A177" s="4"/>
      <c r="B177" s="19" t="s">
        <v>288</v>
      </c>
      <c r="C177" s="20" t="s">
        <v>289</v>
      </c>
      <c r="D177" s="147"/>
      <c r="E177" s="148"/>
      <c r="F177" s="44"/>
      <c r="G177" s="111">
        <f>G178+G198+G209</f>
        <v>0</v>
      </c>
      <c r="H177" s="46"/>
      <c r="I177" s="46"/>
      <c r="J177" s="23"/>
      <c r="K177" s="28"/>
      <c r="L177" s="81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hidden="1" customHeight="1" x14ac:dyDescent="0.3">
      <c r="A178" s="4"/>
      <c r="B178" s="112" t="s">
        <v>290</v>
      </c>
      <c r="C178" s="149" t="s">
        <v>291</v>
      </c>
      <c r="D178" s="150"/>
      <c r="E178" s="115"/>
      <c r="F178" s="116"/>
      <c r="G178" s="117">
        <f>G180+G189</f>
        <v>0</v>
      </c>
      <c r="H178" s="118"/>
      <c r="I178" s="118"/>
      <c r="J178" s="119"/>
      <c r="K178" s="120"/>
      <c r="L178" s="81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hidden="1" customHeight="1" x14ac:dyDescent="0.3">
      <c r="A179" s="4"/>
      <c r="B179" s="139" t="s">
        <v>292</v>
      </c>
      <c r="C179" s="74" t="s">
        <v>293</v>
      </c>
      <c r="D179" s="126" t="s">
        <v>120</v>
      </c>
      <c r="E179" s="31"/>
      <c r="F179" s="31">
        <v>1</v>
      </c>
      <c r="G179" s="32">
        <f t="shared" ref="G179:G197" si="162">E179*F179</f>
        <v>0</v>
      </c>
      <c r="H179" s="33">
        <f t="shared" ref="H179:I179" si="163">+F179/$K$551</f>
        <v>0.2</v>
      </c>
      <c r="I179" s="34">
        <f t="shared" si="163"/>
        <v>0</v>
      </c>
      <c r="J179" s="121"/>
      <c r="K179" s="51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hidden="1" customHeight="1" x14ac:dyDescent="0.3">
      <c r="A180" s="4"/>
      <c r="B180" s="139" t="s">
        <v>294</v>
      </c>
      <c r="C180" s="74" t="s">
        <v>295</v>
      </c>
      <c r="D180" s="75" t="s">
        <v>120</v>
      </c>
      <c r="E180" s="31"/>
      <c r="F180" s="31">
        <v>990</v>
      </c>
      <c r="G180" s="32">
        <f t="shared" si="162"/>
        <v>0</v>
      </c>
      <c r="H180" s="33">
        <f t="shared" ref="H180:I180" si="164">+F180/$K$551</f>
        <v>198</v>
      </c>
      <c r="I180" s="34">
        <f t="shared" si="164"/>
        <v>0</v>
      </c>
      <c r="J180" s="104"/>
      <c r="K180" s="73"/>
      <c r="L180" s="81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hidden="1" customHeight="1" x14ac:dyDescent="0.3">
      <c r="A181" s="4"/>
      <c r="B181" s="139" t="s">
        <v>296</v>
      </c>
      <c r="C181" s="74" t="s">
        <v>297</v>
      </c>
      <c r="D181" s="75" t="s">
        <v>120</v>
      </c>
      <c r="E181" s="31"/>
      <c r="F181" s="31">
        <v>1</v>
      </c>
      <c r="G181" s="32">
        <f t="shared" si="162"/>
        <v>0</v>
      </c>
      <c r="H181" s="33">
        <f t="shared" ref="H181:I181" si="165">+F181/$K$551</f>
        <v>0.2</v>
      </c>
      <c r="I181" s="34">
        <f t="shared" si="165"/>
        <v>0</v>
      </c>
      <c r="J181" s="104"/>
      <c r="K181" s="73"/>
      <c r="L181" s="81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hidden="1" customHeight="1" x14ac:dyDescent="0.35">
      <c r="A182" s="4"/>
      <c r="B182" s="139" t="s">
        <v>298</v>
      </c>
      <c r="C182" s="74" t="s">
        <v>299</v>
      </c>
      <c r="D182" s="75" t="s">
        <v>120</v>
      </c>
      <c r="E182" s="31"/>
      <c r="F182" s="31">
        <v>1</v>
      </c>
      <c r="G182" s="32">
        <f t="shared" si="162"/>
        <v>0</v>
      </c>
      <c r="H182" s="33">
        <f t="shared" ref="H182:I182" si="166">+F182/$K$551</f>
        <v>0.2</v>
      </c>
      <c r="I182" s="34">
        <f t="shared" si="166"/>
        <v>0</v>
      </c>
      <c r="J182" s="140"/>
      <c r="K182" s="141"/>
      <c r="L182" s="81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hidden="1" customHeight="1" x14ac:dyDescent="0.35">
      <c r="A183" s="4"/>
      <c r="B183" s="139" t="s">
        <v>300</v>
      </c>
      <c r="C183" s="74" t="s">
        <v>301</v>
      </c>
      <c r="D183" s="75" t="s">
        <v>120</v>
      </c>
      <c r="E183" s="31"/>
      <c r="F183" s="31">
        <v>1</v>
      </c>
      <c r="G183" s="32">
        <f t="shared" si="162"/>
        <v>0</v>
      </c>
      <c r="H183" s="33">
        <f t="shared" ref="H183:I183" si="167">+F183/$K$551</f>
        <v>0.2</v>
      </c>
      <c r="I183" s="34">
        <f t="shared" si="167"/>
        <v>0</v>
      </c>
      <c r="J183" s="140"/>
      <c r="K183" s="141"/>
      <c r="L183" s="81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hidden="1" customHeight="1" x14ac:dyDescent="0.35">
      <c r="A184" s="4"/>
      <c r="B184" s="139" t="s">
        <v>302</v>
      </c>
      <c r="C184" s="74" t="s">
        <v>303</v>
      </c>
      <c r="D184" s="75" t="s">
        <v>120</v>
      </c>
      <c r="E184" s="31"/>
      <c r="F184" s="31">
        <v>1</v>
      </c>
      <c r="G184" s="32">
        <f t="shared" si="162"/>
        <v>0</v>
      </c>
      <c r="H184" s="33">
        <f t="shared" ref="H184:I184" si="168">+F184/$K$551</f>
        <v>0.2</v>
      </c>
      <c r="I184" s="34">
        <f t="shared" si="168"/>
        <v>0</v>
      </c>
      <c r="J184" s="140"/>
      <c r="K184" s="141"/>
      <c r="L184" s="81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hidden="1" customHeight="1" x14ac:dyDescent="0.35">
      <c r="A185" s="4"/>
      <c r="B185" s="139" t="s">
        <v>304</v>
      </c>
      <c r="C185" s="151" t="s">
        <v>305</v>
      </c>
      <c r="D185" s="103" t="s">
        <v>120</v>
      </c>
      <c r="E185" s="31"/>
      <c r="F185" s="31">
        <v>1</v>
      </c>
      <c r="G185" s="32">
        <f t="shared" si="162"/>
        <v>0</v>
      </c>
      <c r="H185" s="33">
        <f t="shared" ref="H185:I185" si="169">+F185/$K$551</f>
        <v>0.2</v>
      </c>
      <c r="I185" s="34">
        <f t="shared" si="169"/>
        <v>0</v>
      </c>
      <c r="J185" s="140"/>
      <c r="K185" s="141"/>
      <c r="L185" s="81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hidden="1" customHeight="1" x14ac:dyDescent="0.3">
      <c r="A186" s="4"/>
      <c r="B186" s="52" t="s">
        <v>306</v>
      </c>
      <c r="C186" s="152" t="s">
        <v>307</v>
      </c>
      <c r="D186" s="103" t="s">
        <v>120</v>
      </c>
      <c r="E186" s="31"/>
      <c r="F186" s="31">
        <v>1</v>
      </c>
      <c r="G186" s="32">
        <f t="shared" si="162"/>
        <v>0</v>
      </c>
      <c r="H186" s="33">
        <f t="shared" ref="H186:I186" si="170">+F186/$K$551</f>
        <v>0.2</v>
      </c>
      <c r="I186" s="34">
        <f t="shared" si="170"/>
        <v>0</v>
      </c>
      <c r="J186" s="104"/>
      <c r="K186" s="73"/>
      <c r="L186" s="81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hidden="1" customHeight="1" x14ac:dyDescent="0.3">
      <c r="A187" s="4"/>
      <c r="B187" s="52" t="s">
        <v>308</v>
      </c>
      <c r="C187" s="153" t="s">
        <v>309</v>
      </c>
      <c r="D187" s="103" t="s">
        <v>120</v>
      </c>
      <c r="E187" s="31"/>
      <c r="F187" s="31">
        <v>1</v>
      </c>
      <c r="G187" s="32">
        <f t="shared" si="162"/>
        <v>0</v>
      </c>
      <c r="H187" s="33">
        <f t="shared" ref="H187:I187" si="171">+F187/$K$551</f>
        <v>0.2</v>
      </c>
      <c r="I187" s="34">
        <f t="shared" si="171"/>
        <v>0</v>
      </c>
      <c r="J187" s="104"/>
      <c r="K187" s="73"/>
      <c r="L187" s="81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hidden="1" customHeight="1" x14ac:dyDescent="0.3">
      <c r="A188" s="4"/>
      <c r="B188" s="29" t="s">
        <v>310</v>
      </c>
      <c r="C188" s="154" t="s">
        <v>311</v>
      </c>
      <c r="D188" s="75" t="s">
        <v>120</v>
      </c>
      <c r="E188" s="31"/>
      <c r="F188" s="31">
        <v>1</v>
      </c>
      <c r="G188" s="32">
        <f t="shared" si="162"/>
        <v>0</v>
      </c>
      <c r="H188" s="33">
        <f t="shared" ref="H188:I188" si="172">+F188/$K$551</f>
        <v>0.2</v>
      </c>
      <c r="I188" s="34">
        <f t="shared" si="172"/>
        <v>0</v>
      </c>
      <c r="J188" s="97"/>
      <c r="K188" s="61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hidden="1" customHeight="1" x14ac:dyDescent="0.3">
      <c r="A189" s="4"/>
      <c r="B189" s="52" t="s">
        <v>312</v>
      </c>
      <c r="C189" s="30" t="s">
        <v>313</v>
      </c>
      <c r="D189" s="75" t="s">
        <v>120</v>
      </c>
      <c r="E189" s="31"/>
      <c r="F189" s="31">
        <v>1300</v>
      </c>
      <c r="G189" s="32">
        <f t="shared" si="162"/>
        <v>0</v>
      </c>
      <c r="H189" s="33">
        <f t="shared" ref="H189:I189" si="173">+F189/$K$551</f>
        <v>260</v>
      </c>
      <c r="I189" s="34">
        <f t="shared" si="173"/>
        <v>0</v>
      </c>
      <c r="J189" s="121"/>
      <c r="K189" s="51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hidden="1" customHeight="1" x14ac:dyDescent="0.3">
      <c r="A190" s="4"/>
      <c r="B190" s="29" t="s">
        <v>314</v>
      </c>
      <c r="C190" s="30" t="s">
        <v>315</v>
      </c>
      <c r="D190" s="75" t="s">
        <v>120</v>
      </c>
      <c r="E190" s="31"/>
      <c r="F190" s="31">
        <v>1</v>
      </c>
      <c r="G190" s="32">
        <f t="shared" si="162"/>
        <v>0</v>
      </c>
      <c r="H190" s="33">
        <f t="shared" ref="H190:I190" si="174">+F190/$K$551</f>
        <v>0.2</v>
      </c>
      <c r="I190" s="34">
        <f t="shared" si="174"/>
        <v>0</v>
      </c>
      <c r="J190" s="121"/>
      <c r="K190" s="51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hidden="1" customHeight="1" x14ac:dyDescent="0.3">
      <c r="A191" s="4"/>
      <c r="B191" s="52" t="s">
        <v>316</v>
      </c>
      <c r="C191" s="30" t="s">
        <v>317</v>
      </c>
      <c r="D191" s="75" t="s">
        <v>120</v>
      </c>
      <c r="E191" s="31"/>
      <c r="F191" s="31">
        <v>1</v>
      </c>
      <c r="G191" s="32">
        <f t="shared" si="162"/>
        <v>0</v>
      </c>
      <c r="H191" s="33">
        <f t="shared" ref="H191:I191" si="175">+F191/$K$551</f>
        <v>0.2</v>
      </c>
      <c r="I191" s="34">
        <f t="shared" si="175"/>
        <v>0</v>
      </c>
      <c r="J191" s="121"/>
      <c r="K191" s="51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hidden="1" customHeight="1" x14ac:dyDescent="0.3">
      <c r="A192" s="4"/>
      <c r="B192" s="52" t="s">
        <v>318</v>
      </c>
      <c r="C192" s="30" t="s">
        <v>319</v>
      </c>
      <c r="D192" s="75" t="s">
        <v>120</v>
      </c>
      <c r="E192" s="31"/>
      <c r="F192" s="31">
        <v>1</v>
      </c>
      <c r="G192" s="32">
        <f t="shared" si="162"/>
        <v>0</v>
      </c>
      <c r="H192" s="33">
        <f t="shared" ref="H192:I192" si="176">+F192/$K$551</f>
        <v>0.2</v>
      </c>
      <c r="I192" s="34">
        <f t="shared" si="176"/>
        <v>0</v>
      </c>
      <c r="J192" s="121"/>
      <c r="K192" s="51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hidden="1" customHeight="1" x14ac:dyDescent="0.3">
      <c r="A193" s="4"/>
      <c r="B193" s="29" t="s">
        <v>320</v>
      </c>
      <c r="C193" s="30" t="s">
        <v>321</v>
      </c>
      <c r="D193" s="75" t="s">
        <v>120</v>
      </c>
      <c r="E193" s="31"/>
      <c r="F193" s="31">
        <v>1</v>
      </c>
      <c r="G193" s="32">
        <f t="shared" si="162"/>
        <v>0</v>
      </c>
      <c r="H193" s="33">
        <f t="shared" ref="H193:I193" si="177">+F193/$K$551</f>
        <v>0.2</v>
      </c>
      <c r="I193" s="34">
        <f t="shared" si="177"/>
        <v>0</v>
      </c>
      <c r="J193" s="121"/>
      <c r="K193" s="51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hidden="1" customHeight="1" x14ac:dyDescent="0.3">
      <c r="A194" s="4"/>
      <c r="B194" s="52" t="s">
        <v>322</v>
      </c>
      <c r="C194" s="30" t="s">
        <v>323</v>
      </c>
      <c r="D194" s="75" t="s">
        <v>120</v>
      </c>
      <c r="E194" s="31"/>
      <c r="F194" s="31">
        <v>1</v>
      </c>
      <c r="G194" s="32">
        <f t="shared" si="162"/>
        <v>0</v>
      </c>
      <c r="H194" s="33">
        <f t="shared" ref="H194:I194" si="178">+F194/$K$551</f>
        <v>0.2</v>
      </c>
      <c r="I194" s="34">
        <f t="shared" si="178"/>
        <v>0</v>
      </c>
      <c r="J194" s="121"/>
      <c r="K194" s="51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hidden="1" customHeight="1" x14ac:dyDescent="0.3">
      <c r="A195" s="4"/>
      <c r="B195" s="52" t="s">
        <v>324</v>
      </c>
      <c r="C195" s="30" t="s">
        <v>325</v>
      </c>
      <c r="D195" s="75" t="s">
        <v>120</v>
      </c>
      <c r="E195" s="31"/>
      <c r="F195" s="31">
        <v>1</v>
      </c>
      <c r="G195" s="32">
        <f t="shared" si="162"/>
        <v>0</v>
      </c>
      <c r="H195" s="33">
        <f t="shared" ref="H195:I195" si="179">+F195/$K$551</f>
        <v>0.2</v>
      </c>
      <c r="I195" s="34">
        <f t="shared" si="179"/>
        <v>0</v>
      </c>
      <c r="J195" s="121"/>
      <c r="K195" s="51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hidden="1" customHeight="1" x14ac:dyDescent="0.3">
      <c r="A196" s="4"/>
      <c r="B196" s="139" t="s">
        <v>326</v>
      </c>
      <c r="C196" s="74" t="s">
        <v>327</v>
      </c>
      <c r="D196" s="75" t="s">
        <v>120</v>
      </c>
      <c r="E196" s="31"/>
      <c r="F196" s="31">
        <v>1</v>
      </c>
      <c r="G196" s="32">
        <f t="shared" si="162"/>
        <v>0</v>
      </c>
      <c r="H196" s="33">
        <f t="shared" ref="H196:I196" si="180">+F196/$K$551</f>
        <v>0.2</v>
      </c>
      <c r="I196" s="34">
        <f t="shared" si="180"/>
        <v>0</v>
      </c>
      <c r="J196" s="104"/>
      <c r="K196" s="73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hidden="1" customHeight="1" x14ac:dyDescent="0.3">
      <c r="A197" s="4"/>
      <c r="B197" s="139" t="s">
        <v>328</v>
      </c>
      <c r="C197" s="155" t="s">
        <v>329</v>
      </c>
      <c r="D197" s="126" t="s">
        <v>120</v>
      </c>
      <c r="E197" s="109"/>
      <c r="F197" s="109">
        <v>1</v>
      </c>
      <c r="G197" s="32">
        <f t="shared" si="162"/>
        <v>0</v>
      </c>
      <c r="H197" s="33">
        <f t="shared" ref="H197:I197" si="181">+F197/$K$551</f>
        <v>0.2</v>
      </c>
      <c r="I197" s="34">
        <f t="shared" si="181"/>
        <v>0</v>
      </c>
      <c r="J197" s="97"/>
      <c r="K197" s="61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hidden="1" customHeight="1" x14ac:dyDescent="0.3">
      <c r="A198" s="4"/>
      <c r="B198" s="112" t="s">
        <v>330</v>
      </c>
      <c r="C198" s="156" t="s">
        <v>331</v>
      </c>
      <c r="D198" s="157"/>
      <c r="E198" s="158"/>
      <c r="F198" s="119"/>
      <c r="G198" s="159">
        <f>G200</f>
        <v>0</v>
      </c>
      <c r="H198" s="160"/>
      <c r="I198" s="160"/>
      <c r="J198" s="119"/>
      <c r="K198" s="120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hidden="1" customHeight="1" x14ac:dyDescent="0.3">
      <c r="A199" s="4"/>
      <c r="B199" s="139" t="s">
        <v>332</v>
      </c>
      <c r="C199" s="74" t="s">
        <v>333</v>
      </c>
      <c r="D199" s="75" t="s">
        <v>120</v>
      </c>
      <c r="E199" s="31"/>
      <c r="F199" s="31">
        <v>1</v>
      </c>
      <c r="G199" s="32">
        <f t="shared" ref="G199:G208" si="182">E199*F199</f>
        <v>0</v>
      </c>
      <c r="H199" s="33">
        <f t="shared" ref="H199:I199" si="183">+F199/$K$551</f>
        <v>0.2</v>
      </c>
      <c r="I199" s="34">
        <f t="shared" si="183"/>
        <v>0</v>
      </c>
      <c r="J199" s="104"/>
      <c r="K199" s="73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hidden="1" customHeight="1" x14ac:dyDescent="0.35">
      <c r="A200" s="4"/>
      <c r="B200" s="139" t="s">
        <v>334</v>
      </c>
      <c r="C200" s="79" t="s">
        <v>335</v>
      </c>
      <c r="D200" s="75" t="s">
        <v>120</v>
      </c>
      <c r="E200" s="31"/>
      <c r="F200" s="31">
        <v>990</v>
      </c>
      <c r="G200" s="32">
        <f t="shared" si="182"/>
        <v>0</v>
      </c>
      <c r="H200" s="33">
        <f t="shared" ref="H200:I200" si="184">+F200/$K$551</f>
        <v>198</v>
      </c>
      <c r="I200" s="34">
        <f t="shared" si="184"/>
        <v>0</v>
      </c>
      <c r="J200" s="140"/>
      <c r="K200" s="141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hidden="1" customHeight="1" x14ac:dyDescent="0.35">
      <c r="A201" s="4"/>
      <c r="B201" s="139" t="s">
        <v>336</v>
      </c>
      <c r="C201" s="74" t="s">
        <v>337</v>
      </c>
      <c r="D201" s="75" t="s">
        <v>120</v>
      </c>
      <c r="E201" s="31"/>
      <c r="F201" s="31">
        <v>1</v>
      </c>
      <c r="G201" s="32">
        <f t="shared" si="182"/>
        <v>0</v>
      </c>
      <c r="H201" s="33">
        <f t="shared" ref="H201:I201" si="185">+F201/$K$551</f>
        <v>0.2</v>
      </c>
      <c r="I201" s="34">
        <f t="shared" si="185"/>
        <v>0</v>
      </c>
      <c r="J201" s="140"/>
      <c r="K201" s="141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hidden="1" customHeight="1" x14ac:dyDescent="0.35">
      <c r="A202" s="4"/>
      <c r="B202" s="139" t="s">
        <v>338</v>
      </c>
      <c r="C202" s="38" t="s">
        <v>339</v>
      </c>
      <c r="D202" s="75" t="s">
        <v>120</v>
      </c>
      <c r="E202" s="31"/>
      <c r="F202" s="31">
        <v>1</v>
      </c>
      <c r="G202" s="32">
        <f t="shared" si="182"/>
        <v>0</v>
      </c>
      <c r="H202" s="33">
        <f t="shared" ref="H202:I202" si="186">+F202/$K$551</f>
        <v>0.2</v>
      </c>
      <c r="I202" s="34">
        <f t="shared" si="186"/>
        <v>0</v>
      </c>
      <c r="J202" s="140"/>
      <c r="K202" s="141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hidden="1" customHeight="1" x14ac:dyDescent="0.35">
      <c r="A203" s="4"/>
      <c r="B203" s="139" t="s">
        <v>340</v>
      </c>
      <c r="C203" s="38" t="s">
        <v>341</v>
      </c>
      <c r="D203" s="75" t="s">
        <v>120</v>
      </c>
      <c r="E203" s="31"/>
      <c r="F203" s="31">
        <v>1</v>
      </c>
      <c r="G203" s="32">
        <f t="shared" si="182"/>
        <v>0</v>
      </c>
      <c r="H203" s="33">
        <f t="shared" ref="H203:I203" si="187">+F203/$K$551</f>
        <v>0.2</v>
      </c>
      <c r="I203" s="34">
        <f t="shared" si="187"/>
        <v>0</v>
      </c>
      <c r="J203" s="140"/>
      <c r="K203" s="141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hidden="1" customHeight="1" x14ac:dyDescent="0.35">
      <c r="A204" s="4"/>
      <c r="B204" s="139" t="s">
        <v>342</v>
      </c>
      <c r="C204" s="38" t="s">
        <v>343</v>
      </c>
      <c r="D204" s="75" t="s">
        <v>120</v>
      </c>
      <c r="E204" s="31"/>
      <c r="F204" s="31">
        <v>1</v>
      </c>
      <c r="G204" s="32">
        <f t="shared" si="182"/>
        <v>0</v>
      </c>
      <c r="H204" s="33">
        <f t="shared" ref="H204:I204" si="188">+F204/$K$551</f>
        <v>0.2</v>
      </c>
      <c r="I204" s="34">
        <f t="shared" si="188"/>
        <v>0</v>
      </c>
      <c r="J204" s="140"/>
      <c r="K204" s="141"/>
      <c r="L204" s="81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hidden="1" customHeight="1" x14ac:dyDescent="0.35">
      <c r="A205" s="4"/>
      <c r="B205" s="139" t="s">
        <v>344</v>
      </c>
      <c r="C205" s="142" t="s">
        <v>345</v>
      </c>
      <c r="D205" s="75" t="s">
        <v>120</v>
      </c>
      <c r="E205" s="31"/>
      <c r="F205" s="31">
        <v>1</v>
      </c>
      <c r="G205" s="32">
        <f t="shared" si="182"/>
        <v>0</v>
      </c>
      <c r="H205" s="33">
        <f t="shared" ref="H205:I205" si="189">+F205/$K$551</f>
        <v>0.2</v>
      </c>
      <c r="I205" s="34">
        <f t="shared" si="189"/>
        <v>0</v>
      </c>
      <c r="J205" s="140"/>
      <c r="K205" s="141"/>
      <c r="L205" s="81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hidden="1" customHeight="1" x14ac:dyDescent="0.35">
      <c r="A206" s="4"/>
      <c r="B206" s="139" t="s">
        <v>346</v>
      </c>
      <c r="C206" s="38" t="s">
        <v>347</v>
      </c>
      <c r="D206" s="75" t="s">
        <v>120</v>
      </c>
      <c r="E206" s="31"/>
      <c r="F206" s="31">
        <v>1</v>
      </c>
      <c r="G206" s="32">
        <f t="shared" si="182"/>
        <v>0</v>
      </c>
      <c r="H206" s="33">
        <f t="shared" ref="H206:I206" si="190">+F206/$K$551</f>
        <v>0.2</v>
      </c>
      <c r="I206" s="34">
        <f t="shared" si="190"/>
        <v>0</v>
      </c>
      <c r="J206" s="140"/>
      <c r="K206" s="141"/>
      <c r="L206" s="81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hidden="1" customHeight="1" x14ac:dyDescent="0.3">
      <c r="A207" s="4"/>
      <c r="B207" s="139" t="s">
        <v>348</v>
      </c>
      <c r="C207" s="74" t="s">
        <v>327</v>
      </c>
      <c r="D207" s="75" t="s">
        <v>120</v>
      </c>
      <c r="E207" s="31"/>
      <c r="F207" s="31">
        <v>1</v>
      </c>
      <c r="G207" s="32">
        <f t="shared" si="182"/>
        <v>0</v>
      </c>
      <c r="H207" s="33">
        <f t="shared" ref="H207:I207" si="191">+F207/$K$551</f>
        <v>0.2</v>
      </c>
      <c r="I207" s="34">
        <f t="shared" si="191"/>
        <v>0</v>
      </c>
      <c r="J207" s="104"/>
      <c r="K207" s="73"/>
      <c r="L207" s="81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hidden="1" customHeight="1" x14ac:dyDescent="0.3">
      <c r="A208" s="4"/>
      <c r="B208" s="139" t="s">
        <v>349</v>
      </c>
      <c r="C208" s="155" t="s">
        <v>329</v>
      </c>
      <c r="D208" s="126" t="s">
        <v>120</v>
      </c>
      <c r="E208" s="109"/>
      <c r="F208" s="31">
        <v>1</v>
      </c>
      <c r="G208" s="32">
        <f t="shared" si="182"/>
        <v>0</v>
      </c>
      <c r="H208" s="33">
        <f t="shared" ref="H208:I208" si="192">+F208/$K$551</f>
        <v>0.2</v>
      </c>
      <c r="I208" s="34">
        <f t="shared" si="192"/>
        <v>0</v>
      </c>
      <c r="J208" s="97"/>
      <c r="K208" s="61"/>
      <c r="L208" s="81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hidden="1" customHeight="1" x14ac:dyDescent="0.3">
      <c r="A209" s="4"/>
      <c r="B209" s="112" t="s">
        <v>350</v>
      </c>
      <c r="C209" s="161" t="s">
        <v>351</v>
      </c>
      <c r="D209" s="133"/>
      <c r="E209" s="158"/>
      <c r="F209" s="119"/>
      <c r="G209" s="159">
        <f>G210+G211+G212+G222</f>
        <v>0</v>
      </c>
      <c r="H209" s="160"/>
      <c r="I209" s="160"/>
      <c r="J209" s="119"/>
      <c r="K209" s="120"/>
      <c r="L209" s="81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hidden="1" customHeight="1" x14ac:dyDescent="0.3">
      <c r="A210" s="4"/>
      <c r="B210" s="52" t="s">
        <v>352</v>
      </c>
      <c r="C210" s="30" t="s">
        <v>353</v>
      </c>
      <c r="D210" s="75" t="s">
        <v>19</v>
      </c>
      <c r="E210" s="31"/>
      <c r="F210" s="31">
        <v>3500</v>
      </c>
      <c r="G210" s="32">
        <f t="shared" ref="G210:G212" si="193">E210*F210</f>
        <v>0</v>
      </c>
      <c r="H210" s="33">
        <f t="shared" ref="H210:I210" si="194">+F210/$K$551</f>
        <v>700</v>
      </c>
      <c r="I210" s="34">
        <f t="shared" si="194"/>
        <v>0</v>
      </c>
      <c r="J210" s="50"/>
      <c r="K210" s="51"/>
      <c r="L210" s="81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hidden="1" customHeight="1" x14ac:dyDescent="0.3">
      <c r="A211" s="4"/>
      <c r="B211" s="29" t="s">
        <v>354</v>
      </c>
      <c r="C211" s="54" t="s">
        <v>355</v>
      </c>
      <c r="D211" s="126" t="s">
        <v>19</v>
      </c>
      <c r="E211" s="31"/>
      <c r="F211" s="31">
        <v>1500</v>
      </c>
      <c r="G211" s="32">
        <f t="shared" si="193"/>
        <v>0</v>
      </c>
      <c r="H211" s="33">
        <f t="shared" ref="H211:I211" si="195">+F211/$K$551</f>
        <v>300</v>
      </c>
      <c r="I211" s="34">
        <f t="shared" si="195"/>
        <v>0</v>
      </c>
      <c r="J211" s="104"/>
      <c r="K211" s="73"/>
      <c r="L211" s="81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hidden="1" customHeight="1" x14ac:dyDescent="0.3">
      <c r="A212" s="4"/>
      <c r="B212" s="103" t="s">
        <v>356</v>
      </c>
      <c r="C212" s="74" t="s">
        <v>357</v>
      </c>
      <c r="D212" s="75" t="s">
        <v>19</v>
      </c>
      <c r="E212" s="31"/>
      <c r="F212" s="31">
        <v>2300</v>
      </c>
      <c r="G212" s="32">
        <f t="shared" si="193"/>
        <v>0</v>
      </c>
      <c r="H212" s="33">
        <f t="shared" ref="H212:I212" si="196">+F212/$K$551</f>
        <v>460</v>
      </c>
      <c r="I212" s="34">
        <f t="shared" si="196"/>
        <v>0</v>
      </c>
      <c r="J212" s="104"/>
      <c r="K212" s="73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hidden="1" customHeight="1" x14ac:dyDescent="0.3">
      <c r="A213" s="4"/>
      <c r="B213" s="19" t="s">
        <v>358</v>
      </c>
      <c r="C213" s="20" t="s">
        <v>359</v>
      </c>
      <c r="D213" s="147"/>
      <c r="E213" s="148"/>
      <c r="F213" s="44"/>
      <c r="G213" s="111">
        <f>SUM(G214:G222)</f>
        <v>0</v>
      </c>
      <c r="H213" s="46"/>
      <c r="I213" s="46"/>
      <c r="J213" s="47"/>
      <c r="K213" s="48"/>
      <c r="L213" s="81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hidden="1" customHeight="1" x14ac:dyDescent="0.3">
      <c r="A214" s="4"/>
      <c r="B214" s="75" t="s">
        <v>360</v>
      </c>
      <c r="C214" s="30" t="s">
        <v>361</v>
      </c>
      <c r="D214" s="75" t="s">
        <v>120</v>
      </c>
      <c r="E214" s="106"/>
      <c r="F214" s="31">
        <v>1</v>
      </c>
      <c r="G214" s="32">
        <f t="shared" ref="G214:G222" si="197">E214*F214</f>
        <v>0</v>
      </c>
      <c r="H214" s="33">
        <f t="shared" ref="H214:I214" si="198">+F214/$K$551</f>
        <v>0.2</v>
      </c>
      <c r="I214" s="34">
        <f t="shared" si="198"/>
        <v>0</v>
      </c>
      <c r="J214" s="50"/>
      <c r="K214" s="51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hidden="1" customHeight="1" x14ac:dyDescent="0.3">
      <c r="A215" s="4"/>
      <c r="B215" s="103" t="s">
        <v>362</v>
      </c>
      <c r="C215" s="30" t="s">
        <v>363</v>
      </c>
      <c r="D215" s="75" t="s">
        <v>120</v>
      </c>
      <c r="E215" s="31"/>
      <c r="F215" s="31">
        <v>1</v>
      </c>
      <c r="G215" s="32">
        <f t="shared" si="197"/>
        <v>0</v>
      </c>
      <c r="H215" s="33">
        <f t="shared" ref="H215:I215" si="199">+F215/$K$551</f>
        <v>0.2</v>
      </c>
      <c r="I215" s="34">
        <f t="shared" si="199"/>
        <v>0</v>
      </c>
      <c r="J215" s="104"/>
      <c r="K215" s="73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hidden="1" customHeight="1" x14ac:dyDescent="0.3">
      <c r="A216" s="4"/>
      <c r="B216" s="52" t="s">
        <v>364</v>
      </c>
      <c r="C216" s="30" t="s">
        <v>365</v>
      </c>
      <c r="D216" s="75" t="s">
        <v>120</v>
      </c>
      <c r="E216" s="31"/>
      <c r="F216" s="31">
        <v>1</v>
      </c>
      <c r="G216" s="32">
        <f t="shared" si="197"/>
        <v>0</v>
      </c>
      <c r="H216" s="33">
        <f t="shared" ref="H216:I216" si="200">+F216/$K$551</f>
        <v>0.2</v>
      </c>
      <c r="I216" s="34">
        <f t="shared" si="200"/>
        <v>0</v>
      </c>
      <c r="J216" s="104"/>
      <c r="K216" s="73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hidden="1" customHeight="1" x14ac:dyDescent="0.3">
      <c r="A217" s="4"/>
      <c r="B217" s="52" t="s">
        <v>366</v>
      </c>
      <c r="C217" s="30" t="s">
        <v>367</v>
      </c>
      <c r="D217" s="75" t="s">
        <v>120</v>
      </c>
      <c r="E217" s="31"/>
      <c r="F217" s="31">
        <v>1</v>
      </c>
      <c r="G217" s="32">
        <f t="shared" si="197"/>
        <v>0</v>
      </c>
      <c r="H217" s="33">
        <f t="shared" ref="H217:I217" si="201">+F217/$K$551</f>
        <v>0.2</v>
      </c>
      <c r="I217" s="34">
        <f t="shared" si="201"/>
        <v>0</v>
      </c>
      <c r="J217" s="104"/>
      <c r="K217" s="73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hidden="1" customHeight="1" x14ac:dyDescent="0.3">
      <c r="A218" s="4"/>
      <c r="B218" s="52" t="s">
        <v>368</v>
      </c>
      <c r="C218" s="30" t="s">
        <v>369</v>
      </c>
      <c r="D218" s="103" t="s">
        <v>120</v>
      </c>
      <c r="E218" s="31"/>
      <c r="F218" s="31">
        <v>1</v>
      </c>
      <c r="G218" s="32">
        <f t="shared" si="197"/>
        <v>0</v>
      </c>
      <c r="H218" s="33">
        <f t="shared" ref="H218:I218" si="202">+F218/$K$551</f>
        <v>0.2</v>
      </c>
      <c r="I218" s="34">
        <f t="shared" si="202"/>
        <v>0</v>
      </c>
      <c r="J218" s="72"/>
      <c r="K218" s="73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hidden="1" customHeight="1" x14ac:dyDescent="0.3">
      <c r="A219" s="4"/>
      <c r="B219" s="52" t="s">
        <v>370</v>
      </c>
      <c r="C219" s="74" t="s">
        <v>371</v>
      </c>
      <c r="D219" s="75" t="s">
        <v>120</v>
      </c>
      <c r="E219" s="106"/>
      <c r="F219" s="31">
        <v>1</v>
      </c>
      <c r="G219" s="32">
        <f t="shared" si="197"/>
        <v>0</v>
      </c>
      <c r="H219" s="33">
        <f t="shared" ref="H219:I219" si="203">+F219/$K$551</f>
        <v>0.2</v>
      </c>
      <c r="I219" s="34">
        <f t="shared" si="203"/>
        <v>0</v>
      </c>
      <c r="J219" s="50"/>
      <c r="K219" s="51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hidden="1" customHeight="1" x14ac:dyDescent="0.3">
      <c r="A220" s="4"/>
      <c r="B220" s="52" t="s">
        <v>372</v>
      </c>
      <c r="C220" s="74" t="s">
        <v>297</v>
      </c>
      <c r="D220" s="75" t="s">
        <v>120</v>
      </c>
      <c r="E220" s="106"/>
      <c r="F220" s="31">
        <v>1</v>
      </c>
      <c r="G220" s="32">
        <f t="shared" si="197"/>
        <v>0</v>
      </c>
      <c r="H220" s="33">
        <f t="shared" ref="H220:I220" si="204">+F220/$K$551</f>
        <v>0.2</v>
      </c>
      <c r="I220" s="34">
        <f t="shared" si="204"/>
        <v>0</v>
      </c>
      <c r="J220" s="50"/>
      <c r="K220" s="51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hidden="1" customHeight="1" x14ac:dyDescent="0.3">
      <c r="A221" s="4"/>
      <c r="B221" s="52" t="s">
        <v>373</v>
      </c>
      <c r="C221" s="37" t="s">
        <v>374</v>
      </c>
      <c r="D221" s="75" t="s">
        <v>120</v>
      </c>
      <c r="E221" s="106"/>
      <c r="F221" s="31">
        <v>1</v>
      </c>
      <c r="G221" s="32">
        <f t="shared" si="197"/>
        <v>0</v>
      </c>
      <c r="H221" s="33">
        <f t="shared" ref="H221:I221" si="205">+F221/$K$551</f>
        <v>0.2</v>
      </c>
      <c r="I221" s="34">
        <f t="shared" si="205"/>
        <v>0</v>
      </c>
      <c r="J221" s="50"/>
      <c r="K221" s="51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hidden="1" customHeight="1" x14ac:dyDescent="0.3">
      <c r="A222" s="4"/>
      <c r="B222" s="52" t="s">
        <v>375</v>
      </c>
      <c r="C222" s="37" t="s">
        <v>376</v>
      </c>
      <c r="D222" s="75" t="s">
        <v>120</v>
      </c>
      <c r="E222" s="31"/>
      <c r="F222" s="31">
        <v>2500</v>
      </c>
      <c r="G222" s="32">
        <f t="shared" si="197"/>
        <v>0</v>
      </c>
      <c r="H222" s="33">
        <f t="shared" ref="H222:I222" si="206">+F222/$K$551</f>
        <v>500</v>
      </c>
      <c r="I222" s="34">
        <f t="shared" si="206"/>
        <v>0</v>
      </c>
      <c r="J222" s="50"/>
      <c r="K222" s="51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hidden="1" customHeight="1" x14ac:dyDescent="0.3">
      <c r="A223" s="4"/>
      <c r="B223" s="162" t="s">
        <v>377</v>
      </c>
      <c r="C223" s="20" t="s">
        <v>378</v>
      </c>
      <c r="D223" s="147"/>
      <c r="E223" s="148"/>
      <c r="F223" s="44"/>
      <c r="G223" s="111">
        <f>G224+G240</f>
        <v>0</v>
      </c>
      <c r="H223" s="46"/>
      <c r="I223" s="46"/>
      <c r="J223" s="47"/>
      <c r="K223" s="48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hidden="1" customHeight="1" x14ac:dyDescent="0.35">
      <c r="A224" s="4"/>
      <c r="B224" s="163" t="s">
        <v>379</v>
      </c>
      <c r="C224" s="164" t="s">
        <v>380</v>
      </c>
      <c r="D224" s="165"/>
      <c r="E224" s="166"/>
      <c r="F224" s="167"/>
      <c r="G224" s="117">
        <f>G225</f>
        <v>0</v>
      </c>
      <c r="H224" s="168"/>
      <c r="I224" s="168"/>
      <c r="J224" s="169"/>
      <c r="K224" s="170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hidden="1" customHeight="1" x14ac:dyDescent="0.3">
      <c r="A225" s="4"/>
      <c r="B225" s="171" t="s">
        <v>381</v>
      </c>
      <c r="C225" s="172" t="s">
        <v>382</v>
      </c>
      <c r="D225" s="173" t="s">
        <v>120</v>
      </c>
      <c r="E225" s="31"/>
      <c r="F225" s="31">
        <v>1150</v>
      </c>
      <c r="G225" s="32">
        <f t="shared" ref="G225:G239" si="207">E225*F225</f>
        <v>0</v>
      </c>
      <c r="H225" s="33">
        <f t="shared" ref="H225:I225" si="208">+F225/$K$551</f>
        <v>230</v>
      </c>
      <c r="I225" s="34">
        <f t="shared" si="208"/>
        <v>0</v>
      </c>
      <c r="J225" s="104"/>
      <c r="K225" s="73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hidden="1" customHeight="1" x14ac:dyDescent="0.3">
      <c r="A226" s="4"/>
      <c r="B226" s="171" t="s">
        <v>383</v>
      </c>
      <c r="C226" s="152" t="s">
        <v>384</v>
      </c>
      <c r="D226" s="75" t="s">
        <v>120</v>
      </c>
      <c r="E226" s="31"/>
      <c r="F226" s="31">
        <v>2800</v>
      </c>
      <c r="G226" s="32">
        <f t="shared" si="207"/>
        <v>0</v>
      </c>
      <c r="H226" s="33">
        <f t="shared" ref="H226:I226" si="209">+F226/$K$551</f>
        <v>560</v>
      </c>
      <c r="I226" s="34">
        <f t="shared" si="209"/>
        <v>0</v>
      </c>
      <c r="J226" s="104"/>
      <c r="K226" s="73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hidden="1" customHeight="1" x14ac:dyDescent="0.3">
      <c r="A227" s="4"/>
      <c r="B227" s="171" t="s">
        <v>385</v>
      </c>
      <c r="C227" s="152" t="s">
        <v>386</v>
      </c>
      <c r="D227" s="75" t="s">
        <v>120</v>
      </c>
      <c r="E227" s="31"/>
      <c r="F227" s="31">
        <v>1</v>
      </c>
      <c r="G227" s="32">
        <f t="shared" si="207"/>
        <v>0</v>
      </c>
      <c r="H227" s="33">
        <f t="shared" ref="H227:I227" si="210">+F227/$K$551</f>
        <v>0.2</v>
      </c>
      <c r="I227" s="34">
        <f t="shared" si="210"/>
        <v>0</v>
      </c>
      <c r="J227" s="104"/>
      <c r="K227" s="73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hidden="1" customHeight="1" x14ac:dyDescent="0.3">
      <c r="A228" s="4"/>
      <c r="B228" s="171" t="s">
        <v>387</v>
      </c>
      <c r="C228" s="152" t="s">
        <v>388</v>
      </c>
      <c r="D228" s="75" t="s">
        <v>120</v>
      </c>
      <c r="E228" s="31"/>
      <c r="F228" s="31">
        <v>1</v>
      </c>
      <c r="G228" s="32">
        <f t="shared" si="207"/>
        <v>0</v>
      </c>
      <c r="H228" s="33">
        <f t="shared" ref="H228:I228" si="211">+F228/$K$551</f>
        <v>0.2</v>
      </c>
      <c r="I228" s="34">
        <f t="shared" si="211"/>
        <v>0</v>
      </c>
      <c r="J228" s="104"/>
      <c r="K228" s="73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hidden="1" customHeight="1" x14ac:dyDescent="0.3">
      <c r="A229" s="4"/>
      <c r="B229" s="171" t="s">
        <v>389</v>
      </c>
      <c r="C229" s="152" t="s">
        <v>390</v>
      </c>
      <c r="D229" s="75" t="s">
        <v>120</v>
      </c>
      <c r="E229" s="31"/>
      <c r="F229" s="31">
        <v>1</v>
      </c>
      <c r="G229" s="32">
        <f t="shared" si="207"/>
        <v>0</v>
      </c>
      <c r="H229" s="33">
        <f t="shared" ref="H229:I229" si="212">+F229/$K$551</f>
        <v>0.2</v>
      </c>
      <c r="I229" s="34">
        <f t="shared" si="212"/>
        <v>0</v>
      </c>
      <c r="J229" s="104"/>
      <c r="K229" s="73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hidden="1" customHeight="1" x14ac:dyDescent="0.3">
      <c r="A230" s="4"/>
      <c r="B230" s="171" t="s">
        <v>391</v>
      </c>
      <c r="C230" s="152" t="s">
        <v>392</v>
      </c>
      <c r="D230" s="75" t="s">
        <v>120</v>
      </c>
      <c r="E230" s="31"/>
      <c r="F230" s="31">
        <v>1</v>
      </c>
      <c r="G230" s="32">
        <f t="shared" si="207"/>
        <v>0</v>
      </c>
      <c r="H230" s="33">
        <f t="shared" ref="H230:I230" si="213">+F230/$K$551</f>
        <v>0.2</v>
      </c>
      <c r="I230" s="34">
        <f t="shared" si="213"/>
        <v>0</v>
      </c>
      <c r="J230" s="104"/>
      <c r="K230" s="73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hidden="1" customHeight="1" x14ac:dyDescent="0.3">
      <c r="A231" s="4"/>
      <c r="B231" s="171" t="s">
        <v>393</v>
      </c>
      <c r="C231" s="152" t="s">
        <v>394</v>
      </c>
      <c r="D231" s="75" t="s">
        <v>120</v>
      </c>
      <c r="E231" s="31"/>
      <c r="F231" s="31">
        <v>1</v>
      </c>
      <c r="G231" s="32">
        <f t="shared" si="207"/>
        <v>0</v>
      </c>
      <c r="H231" s="33">
        <f t="shared" ref="H231:I231" si="214">+F231/$K$551</f>
        <v>0.2</v>
      </c>
      <c r="I231" s="34">
        <f t="shared" si="214"/>
        <v>0</v>
      </c>
      <c r="J231" s="104"/>
      <c r="K231" s="73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hidden="1" customHeight="1" x14ac:dyDescent="0.3">
      <c r="A232" s="4"/>
      <c r="B232" s="171" t="s">
        <v>395</v>
      </c>
      <c r="C232" s="152" t="s">
        <v>396</v>
      </c>
      <c r="D232" s="75" t="s">
        <v>120</v>
      </c>
      <c r="E232" s="31"/>
      <c r="F232" s="31">
        <v>1</v>
      </c>
      <c r="G232" s="32">
        <f t="shared" si="207"/>
        <v>0</v>
      </c>
      <c r="H232" s="33">
        <f t="shared" ref="H232:I232" si="215">+F232/$K$551</f>
        <v>0.2</v>
      </c>
      <c r="I232" s="34">
        <f t="shared" si="215"/>
        <v>0</v>
      </c>
      <c r="J232" s="104"/>
      <c r="K232" s="73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hidden="1" customHeight="1" x14ac:dyDescent="0.3">
      <c r="A233" s="4"/>
      <c r="B233" s="171" t="s">
        <v>397</v>
      </c>
      <c r="C233" s="152" t="s">
        <v>398</v>
      </c>
      <c r="D233" s="75" t="s">
        <v>120</v>
      </c>
      <c r="E233" s="31"/>
      <c r="F233" s="31">
        <v>1</v>
      </c>
      <c r="G233" s="32">
        <f t="shared" si="207"/>
        <v>0</v>
      </c>
      <c r="H233" s="33">
        <f t="shared" ref="H233:I233" si="216">+F233/$K$551</f>
        <v>0.2</v>
      </c>
      <c r="I233" s="34">
        <f t="shared" si="216"/>
        <v>0</v>
      </c>
      <c r="J233" s="104"/>
      <c r="K233" s="73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hidden="1" customHeight="1" x14ac:dyDescent="0.3">
      <c r="A234" s="4"/>
      <c r="B234" s="171" t="s">
        <v>399</v>
      </c>
      <c r="C234" s="152" t="s">
        <v>400</v>
      </c>
      <c r="D234" s="75" t="s">
        <v>120</v>
      </c>
      <c r="E234" s="31"/>
      <c r="F234" s="31">
        <v>1</v>
      </c>
      <c r="G234" s="32">
        <f t="shared" si="207"/>
        <v>0</v>
      </c>
      <c r="H234" s="33">
        <f t="shared" ref="H234:I234" si="217">+F234/$K$551</f>
        <v>0.2</v>
      </c>
      <c r="I234" s="34">
        <f t="shared" si="217"/>
        <v>0</v>
      </c>
      <c r="J234" s="104"/>
      <c r="K234" s="73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hidden="1" customHeight="1" x14ac:dyDescent="0.3">
      <c r="A235" s="4"/>
      <c r="B235" s="171" t="s">
        <v>401</v>
      </c>
      <c r="C235" s="152" t="s">
        <v>402</v>
      </c>
      <c r="D235" s="75" t="s">
        <v>120</v>
      </c>
      <c r="E235" s="31"/>
      <c r="F235" s="31">
        <v>1</v>
      </c>
      <c r="G235" s="32">
        <f t="shared" si="207"/>
        <v>0</v>
      </c>
      <c r="H235" s="33">
        <f t="shared" ref="H235:I235" si="218">+F235/$K$551</f>
        <v>0.2</v>
      </c>
      <c r="I235" s="34">
        <f t="shared" si="218"/>
        <v>0</v>
      </c>
      <c r="J235" s="104"/>
      <c r="K235" s="73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hidden="1" customHeight="1" x14ac:dyDescent="0.3">
      <c r="A236" s="4"/>
      <c r="B236" s="171" t="s">
        <v>403</v>
      </c>
      <c r="C236" s="152" t="s">
        <v>404</v>
      </c>
      <c r="D236" s="75" t="s">
        <v>120</v>
      </c>
      <c r="E236" s="31"/>
      <c r="F236" s="31">
        <v>1</v>
      </c>
      <c r="G236" s="32">
        <f t="shared" si="207"/>
        <v>0</v>
      </c>
      <c r="H236" s="33">
        <f t="shared" ref="H236:I236" si="219">+F236/$K$551</f>
        <v>0.2</v>
      </c>
      <c r="I236" s="34">
        <f t="shared" si="219"/>
        <v>0</v>
      </c>
      <c r="J236" s="104"/>
      <c r="K236" s="73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hidden="1" customHeight="1" x14ac:dyDescent="0.3">
      <c r="A237" s="4"/>
      <c r="B237" s="171" t="s">
        <v>405</v>
      </c>
      <c r="C237" s="152" t="s">
        <v>406</v>
      </c>
      <c r="D237" s="75" t="s">
        <v>120</v>
      </c>
      <c r="E237" s="31"/>
      <c r="F237" s="31">
        <v>1</v>
      </c>
      <c r="G237" s="32">
        <f t="shared" si="207"/>
        <v>0</v>
      </c>
      <c r="H237" s="33">
        <f t="shared" ref="H237:I237" si="220">+F237/$K$551</f>
        <v>0.2</v>
      </c>
      <c r="I237" s="34">
        <f t="shared" si="220"/>
        <v>0</v>
      </c>
      <c r="J237" s="104"/>
      <c r="K237" s="73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hidden="1" customHeight="1" x14ac:dyDescent="0.3">
      <c r="A238" s="4"/>
      <c r="B238" s="171" t="s">
        <v>407</v>
      </c>
      <c r="C238" s="74" t="s">
        <v>408</v>
      </c>
      <c r="D238" s="75" t="s">
        <v>41</v>
      </c>
      <c r="E238" s="31"/>
      <c r="F238" s="31">
        <v>1</v>
      </c>
      <c r="G238" s="32">
        <f t="shared" si="207"/>
        <v>0</v>
      </c>
      <c r="H238" s="33">
        <f t="shared" ref="H238:I238" si="221">+F238/$K$551</f>
        <v>0.2</v>
      </c>
      <c r="I238" s="34">
        <f t="shared" si="221"/>
        <v>0</v>
      </c>
      <c r="J238" s="104"/>
      <c r="K238" s="73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hidden="1" customHeight="1" x14ac:dyDescent="0.3">
      <c r="A239" s="4"/>
      <c r="B239" s="171" t="s">
        <v>409</v>
      </c>
      <c r="C239" s="74" t="s">
        <v>410</v>
      </c>
      <c r="D239" s="75" t="s">
        <v>41</v>
      </c>
      <c r="E239" s="31"/>
      <c r="F239" s="31">
        <v>1</v>
      </c>
      <c r="G239" s="32">
        <f t="shared" si="207"/>
        <v>0</v>
      </c>
      <c r="H239" s="33">
        <f t="shared" ref="H239:I239" si="222">+F239/$K$551</f>
        <v>0.2</v>
      </c>
      <c r="I239" s="34">
        <f t="shared" si="222"/>
        <v>0</v>
      </c>
      <c r="J239" s="104"/>
      <c r="K239" s="73"/>
      <c r="M239" s="4"/>
      <c r="N239" s="4"/>
      <c r="O239" s="4"/>
      <c r="P239" s="4"/>
      <c r="Q239" s="39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hidden="1" customHeight="1" x14ac:dyDescent="0.3">
      <c r="A240" s="4"/>
      <c r="B240" s="163" t="s">
        <v>411</v>
      </c>
      <c r="C240" s="164" t="s">
        <v>412</v>
      </c>
      <c r="D240" s="174"/>
      <c r="E240" s="175"/>
      <c r="F240" s="116"/>
      <c r="G240" s="117">
        <f>G249</f>
        <v>0</v>
      </c>
      <c r="H240" s="118"/>
      <c r="I240" s="118"/>
      <c r="J240" s="119"/>
      <c r="K240" s="120"/>
      <c r="M240" s="4"/>
      <c r="N240" s="4"/>
      <c r="O240" s="4"/>
      <c r="P240" s="4"/>
      <c r="Q240" s="39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hidden="1" customHeight="1" x14ac:dyDescent="0.3">
      <c r="A241" s="4"/>
      <c r="B241" s="29" t="s">
        <v>413</v>
      </c>
      <c r="C241" s="152" t="s">
        <v>414</v>
      </c>
      <c r="D241" s="75" t="s">
        <v>120</v>
      </c>
      <c r="E241" s="31"/>
      <c r="F241" s="31">
        <v>1</v>
      </c>
      <c r="G241" s="32">
        <f t="shared" ref="G241:G261" si="223">E241*F241</f>
        <v>0</v>
      </c>
      <c r="H241" s="33">
        <f t="shared" ref="H241:I241" si="224">+F241/$K$551</f>
        <v>0.2</v>
      </c>
      <c r="I241" s="34">
        <f t="shared" si="224"/>
        <v>0</v>
      </c>
      <c r="J241" s="104"/>
      <c r="K241" s="73"/>
      <c r="M241" s="4"/>
      <c r="N241" s="4"/>
      <c r="O241" s="4"/>
      <c r="P241" s="4"/>
      <c r="Q241" s="176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hidden="1" customHeight="1" x14ac:dyDescent="0.3">
      <c r="A242" s="4"/>
      <c r="B242" s="29" t="s">
        <v>415</v>
      </c>
      <c r="C242" s="152" t="s">
        <v>416</v>
      </c>
      <c r="D242" s="75" t="s">
        <v>120</v>
      </c>
      <c r="E242" s="31"/>
      <c r="F242" s="31">
        <v>1</v>
      </c>
      <c r="G242" s="32">
        <f t="shared" si="223"/>
        <v>0</v>
      </c>
      <c r="H242" s="33">
        <f t="shared" ref="H242:I242" si="225">+F242/$K$551</f>
        <v>0.2</v>
      </c>
      <c r="I242" s="34">
        <f t="shared" si="225"/>
        <v>0</v>
      </c>
      <c r="J242" s="104"/>
      <c r="K242" s="73"/>
      <c r="M242" s="4"/>
      <c r="N242" s="4"/>
      <c r="O242" s="4"/>
      <c r="P242" s="4"/>
      <c r="Q242" s="176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hidden="1" customHeight="1" x14ac:dyDescent="0.3">
      <c r="A243" s="4"/>
      <c r="B243" s="29" t="s">
        <v>417</v>
      </c>
      <c r="C243" s="152" t="s">
        <v>418</v>
      </c>
      <c r="D243" s="75" t="s">
        <v>120</v>
      </c>
      <c r="E243" s="31"/>
      <c r="F243" s="31">
        <v>1</v>
      </c>
      <c r="G243" s="32">
        <f t="shared" si="223"/>
        <v>0</v>
      </c>
      <c r="H243" s="33">
        <f t="shared" ref="H243:I243" si="226">+F243/$K$551</f>
        <v>0.2</v>
      </c>
      <c r="I243" s="34">
        <f t="shared" si="226"/>
        <v>0</v>
      </c>
      <c r="J243" s="104"/>
      <c r="K243" s="73"/>
      <c r="L243" s="4"/>
      <c r="M243" s="4"/>
      <c r="N243" s="4"/>
      <c r="O243" s="4"/>
      <c r="P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hidden="1" customHeight="1" x14ac:dyDescent="0.3">
      <c r="A244" s="4"/>
      <c r="B244" s="29" t="s">
        <v>419</v>
      </c>
      <c r="C244" s="152" t="s">
        <v>420</v>
      </c>
      <c r="D244" s="75" t="s">
        <v>120</v>
      </c>
      <c r="E244" s="31"/>
      <c r="F244" s="31">
        <v>1</v>
      </c>
      <c r="G244" s="32">
        <f t="shared" si="223"/>
        <v>0</v>
      </c>
      <c r="H244" s="33">
        <f t="shared" ref="H244:I244" si="227">+F244/$K$551</f>
        <v>0.2</v>
      </c>
      <c r="I244" s="34">
        <f t="shared" si="227"/>
        <v>0</v>
      </c>
      <c r="J244" s="104"/>
      <c r="K244" s="73"/>
      <c r="L244" s="4"/>
      <c r="M244" s="4"/>
      <c r="N244" s="4"/>
      <c r="O244" s="4"/>
      <c r="P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hidden="1" customHeight="1" x14ac:dyDescent="0.3">
      <c r="A245" s="4"/>
      <c r="B245" s="29" t="s">
        <v>421</v>
      </c>
      <c r="C245" s="152" t="s">
        <v>422</v>
      </c>
      <c r="D245" s="75" t="s">
        <v>120</v>
      </c>
      <c r="E245" s="31"/>
      <c r="F245" s="31">
        <v>1</v>
      </c>
      <c r="G245" s="32">
        <f t="shared" si="223"/>
        <v>0</v>
      </c>
      <c r="H245" s="33">
        <f t="shared" ref="H245:I245" si="228">+F245/$K$551</f>
        <v>0.2</v>
      </c>
      <c r="I245" s="34">
        <f t="shared" si="228"/>
        <v>0</v>
      </c>
      <c r="J245" s="104"/>
      <c r="K245" s="73"/>
      <c r="L245" s="4"/>
      <c r="M245" s="4"/>
      <c r="N245" s="4"/>
      <c r="O245" s="4"/>
      <c r="P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hidden="1" customHeight="1" x14ac:dyDescent="0.3">
      <c r="A246" s="4"/>
      <c r="B246" s="29" t="s">
        <v>423</v>
      </c>
      <c r="C246" s="152" t="s">
        <v>424</v>
      </c>
      <c r="D246" s="75" t="s">
        <v>120</v>
      </c>
      <c r="E246" s="31"/>
      <c r="F246" s="31">
        <v>1</v>
      </c>
      <c r="G246" s="32">
        <f t="shared" si="223"/>
        <v>0</v>
      </c>
      <c r="H246" s="33">
        <f t="shared" ref="H246:I246" si="229">+F246/$K$551</f>
        <v>0.2</v>
      </c>
      <c r="I246" s="34">
        <f t="shared" si="229"/>
        <v>0</v>
      </c>
      <c r="J246" s="104"/>
      <c r="K246" s="73"/>
      <c r="M246" s="4"/>
      <c r="N246" s="4"/>
      <c r="O246" s="4"/>
      <c r="P246" s="4"/>
      <c r="Q246" s="39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hidden="1" customHeight="1" x14ac:dyDescent="0.3">
      <c r="A247" s="4"/>
      <c r="B247" s="29" t="s">
        <v>425</v>
      </c>
      <c r="C247" s="152" t="s">
        <v>426</v>
      </c>
      <c r="D247" s="75" t="s">
        <v>120</v>
      </c>
      <c r="E247" s="31"/>
      <c r="F247" s="31">
        <v>1</v>
      </c>
      <c r="G247" s="32">
        <f t="shared" si="223"/>
        <v>0</v>
      </c>
      <c r="H247" s="33">
        <f t="shared" ref="H247:I247" si="230">+F247/$K$551</f>
        <v>0.2</v>
      </c>
      <c r="I247" s="34">
        <f t="shared" si="230"/>
        <v>0</v>
      </c>
      <c r="J247" s="104"/>
      <c r="K247" s="73"/>
      <c r="M247" s="4"/>
      <c r="N247" s="4"/>
      <c r="O247" s="4"/>
      <c r="P247" s="4"/>
      <c r="Q247" s="39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hidden="1" customHeight="1" x14ac:dyDescent="0.3">
      <c r="A248" s="4"/>
      <c r="B248" s="29" t="s">
        <v>427</v>
      </c>
      <c r="C248" s="152" t="s">
        <v>428</v>
      </c>
      <c r="D248" s="75" t="s">
        <v>120</v>
      </c>
      <c r="E248" s="31"/>
      <c r="F248" s="31">
        <v>1</v>
      </c>
      <c r="G248" s="32">
        <f t="shared" si="223"/>
        <v>0</v>
      </c>
      <c r="H248" s="33">
        <f t="shared" ref="H248:I248" si="231">+F248/$K$551</f>
        <v>0.2</v>
      </c>
      <c r="I248" s="34">
        <f t="shared" si="231"/>
        <v>0</v>
      </c>
      <c r="J248" s="104"/>
      <c r="K248" s="73"/>
      <c r="M248" s="4"/>
      <c r="N248" s="4"/>
      <c r="O248" s="4"/>
      <c r="P248" s="4"/>
      <c r="Q248" s="39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3">
      <c r="A249" s="4"/>
      <c r="B249" s="29" t="s">
        <v>429</v>
      </c>
      <c r="C249" s="152" t="s">
        <v>430</v>
      </c>
      <c r="D249" s="75" t="s">
        <v>80</v>
      </c>
      <c r="E249" s="31"/>
      <c r="F249" s="31"/>
      <c r="G249" s="32">
        <f t="shared" si="223"/>
        <v>0</v>
      </c>
      <c r="H249" s="33">
        <f t="shared" ref="H249:I249" si="232">+F249/$K$551</f>
        <v>0</v>
      </c>
      <c r="I249" s="34">
        <f t="shared" si="232"/>
        <v>0</v>
      </c>
      <c r="J249" s="104"/>
      <c r="K249" s="73"/>
      <c r="M249" s="4"/>
      <c r="N249" s="4"/>
      <c r="O249" s="4"/>
      <c r="P249" s="4"/>
      <c r="Q249" s="176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3">
      <c r="A250" s="4"/>
      <c r="B250" s="29" t="s">
        <v>431</v>
      </c>
      <c r="C250" s="152" t="s">
        <v>432</v>
      </c>
      <c r="D250" s="75" t="s">
        <v>120</v>
      </c>
      <c r="E250" s="31"/>
      <c r="F250" s="31"/>
      <c r="G250" s="32">
        <f t="shared" si="223"/>
        <v>0</v>
      </c>
      <c r="H250" s="33">
        <f t="shared" ref="H250:I250" si="233">+F250/$K$551</f>
        <v>0</v>
      </c>
      <c r="I250" s="34">
        <f t="shared" si="233"/>
        <v>0</v>
      </c>
      <c r="J250" s="104"/>
      <c r="K250" s="73"/>
      <c r="M250" s="4"/>
      <c r="N250" s="4"/>
      <c r="O250" s="4"/>
      <c r="P250" s="4"/>
      <c r="Q250" s="57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3">
      <c r="A251" s="4"/>
      <c r="B251" s="29" t="s">
        <v>433</v>
      </c>
      <c r="C251" s="152" t="s">
        <v>434</v>
      </c>
      <c r="D251" s="75" t="s">
        <v>120</v>
      </c>
      <c r="E251" s="31"/>
      <c r="F251" s="31"/>
      <c r="G251" s="32">
        <f t="shared" si="223"/>
        <v>0</v>
      </c>
      <c r="H251" s="33">
        <f t="shared" ref="H251:I251" si="234">+F251/$K$551</f>
        <v>0</v>
      </c>
      <c r="I251" s="34">
        <f t="shared" si="234"/>
        <v>0</v>
      </c>
      <c r="J251" s="104"/>
      <c r="K251" s="73"/>
      <c r="M251" s="4"/>
      <c r="N251" s="4"/>
      <c r="O251" s="4"/>
      <c r="P251" s="4"/>
      <c r="Q251" s="176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hidden="1" customHeight="1" x14ac:dyDescent="0.3">
      <c r="A252" s="4"/>
      <c r="B252" s="29" t="s">
        <v>435</v>
      </c>
      <c r="C252" s="152" t="s">
        <v>436</v>
      </c>
      <c r="D252" s="75" t="s">
        <v>120</v>
      </c>
      <c r="E252" s="31"/>
      <c r="F252" s="31">
        <v>1</v>
      </c>
      <c r="G252" s="32">
        <f t="shared" si="223"/>
        <v>0</v>
      </c>
      <c r="H252" s="33">
        <f t="shared" ref="H252:I252" si="235">+F252/$K$551</f>
        <v>0.2</v>
      </c>
      <c r="I252" s="34">
        <f t="shared" si="235"/>
        <v>0</v>
      </c>
      <c r="J252" s="104"/>
      <c r="K252" s="73"/>
      <c r="M252" s="4"/>
      <c r="N252" s="4"/>
      <c r="O252" s="4"/>
      <c r="P252" s="4"/>
      <c r="Q252" s="39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hidden="1" customHeight="1" x14ac:dyDescent="0.3">
      <c r="A253" s="4"/>
      <c r="B253" s="29" t="s">
        <v>437</v>
      </c>
      <c r="C253" s="152" t="s">
        <v>438</v>
      </c>
      <c r="D253" s="75" t="s">
        <v>120</v>
      </c>
      <c r="E253" s="31"/>
      <c r="F253" s="31">
        <v>1</v>
      </c>
      <c r="G253" s="32">
        <f t="shared" si="223"/>
        <v>0</v>
      </c>
      <c r="H253" s="33">
        <f t="shared" ref="H253:I253" si="236">+F253/$K$551</f>
        <v>0.2</v>
      </c>
      <c r="I253" s="34">
        <f t="shared" si="236"/>
        <v>0</v>
      </c>
      <c r="J253" s="104"/>
      <c r="K253" s="73"/>
      <c r="M253" s="4"/>
      <c r="N253" s="4"/>
      <c r="O253" s="4"/>
      <c r="P253" s="4"/>
      <c r="Q253" s="39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hidden="1" customHeight="1" x14ac:dyDescent="0.3">
      <c r="A254" s="4"/>
      <c r="B254" s="29" t="s">
        <v>439</v>
      </c>
      <c r="C254" s="152" t="s">
        <v>440</v>
      </c>
      <c r="D254" s="75" t="s">
        <v>120</v>
      </c>
      <c r="E254" s="31"/>
      <c r="F254" s="31">
        <v>1</v>
      </c>
      <c r="G254" s="32">
        <f t="shared" si="223"/>
        <v>0</v>
      </c>
      <c r="H254" s="33">
        <f t="shared" ref="H254:I254" si="237">+F254/$K$551</f>
        <v>0.2</v>
      </c>
      <c r="I254" s="34">
        <f t="shared" si="237"/>
        <v>0</v>
      </c>
      <c r="J254" s="104"/>
      <c r="K254" s="73"/>
      <c r="L254" s="4"/>
      <c r="M254" s="4"/>
      <c r="N254" s="4"/>
      <c r="O254" s="4"/>
      <c r="P254" s="4"/>
      <c r="Q254" s="39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hidden="1" customHeight="1" x14ac:dyDescent="0.3">
      <c r="A255" s="4"/>
      <c r="B255" s="29" t="s">
        <v>441</v>
      </c>
      <c r="C255" s="152" t="s">
        <v>442</v>
      </c>
      <c r="D255" s="75" t="s">
        <v>120</v>
      </c>
      <c r="E255" s="31"/>
      <c r="F255" s="31">
        <v>1</v>
      </c>
      <c r="G255" s="32">
        <f t="shared" si="223"/>
        <v>0</v>
      </c>
      <c r="H255" s="33">
        <f t="shared" ref="H255:I255" si="238">+F255/$K$551</f>
        <v>0.2</v>
      </c>
      <c r="I255" s="34">
        <f t="shared" si="238"/>
        <v>0</v>
      </c>
      <c r="J255" s="104"/>
      <c r="K255" s="73"/>
      <c r="L255" s="4"/>
      <c r="M255" s="4"/>
      <c r="N255" s="4"/>
      <c r="O255" s="4"/>
      <c r="P255" s="4"/>
      <c r="Q255" s="39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hidden="1" customHeight="1" x14ac:dyDescent="0.3">
      <c r="A256" s="4"/>
      <c r="B256" s="29" t="s">
        <v>443</v>
      </c>
      <c r="C256" s="152" t="s">
        <v>444</v>
      </c>
      <c r="D256" s="75" t="s">
        <v>120</v>
      </c>
      <c r="E256" s="31"/>
      <c r="F256" s="31">
        <v>1</v>
      </c>
      <c r="G256" s="32">
        <f t="shared" si="223"/>
        <v>0</v>
      </c>
      <c r="H256" s="33">
        <f t="shared" ref="H256:I256" si="239">+F256/$K$551</f>
        <v>0.2</v>
      </c>
      <c r="I256" s="34">
        <f t="shared" si="239"/>
        <v>0</v>
      </c>
      <c r="J256" s="104"/>
      <c r="K256" s="73"/>
      <c r="L256" s="4"/>
      <c r="M256" s="4"/>
      <c r="N256" s="4"/>
      <c r="O256" s="4"/>
      <c r="P256" s="4"/>
      <c r="Q256" s="39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hidden="1" customHeight="1" x14ac:dyDescent="0.3">
      <c r="A257" s="4"/>
      <c r="B257" s="29" t="s">
        <v>445</v>
      </c>
      <c r="C257" s="74" t="s">
        <v>446</v>
      </c>
      <c r="D257" s="75" t="s">
        <v>120</v>
      </c>
      <c r="E257" s="31"/>
      <c r="F257" s="31">
        <v>1</v>
      </c>
      <c r="G257" s="32">
        <f t="shared" si="223"/>
        <v>0</v>
      </c>
      <c r="H257" s="33">
        <f t="shared" ref="H257:I257" si="240">+F257/$K$551</f>
        <v>0.2</v>
      </c>
      <c r="I257" s="34">
        <f t="shared" si="240"/>
        <v>0</v>
      </c>
      <c r="J257" s="104"/>
      <c r="K257" s="73"/>
      <c r="L257" s="4"/>
      <c r="M257" s="4"/>
      <c r="N257" s="4"/>
      <c r="O257" s="4"/>
      <c r="P257" s="4"/>
      <c r="Q257" s="39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hidden="1" customHeight="1" x14ac:dyDescent="0.3">
      <c r="A258" s="4"/>
      <c r="B258" s="29" t="s">
        <v>447</v>
      </c>
      <c r="C258" s="74" t="s">
        <v>448</v>
      </c>
      <c r="D258" s="75" t="s">
        <v>41</v>
      </c>
      <c r="E258" s="31"/>
      <c r="F258" s="31">
        <v>1</v>
      </c>
      <c r="G258" s="32">
        <f t="shared" si="223"/>
        <v>0</v>
      </c>
      <c r="H258" s="33">
        <f t="shared" ref="H258:I258" si="241">+F258/$K$551</f>
        <v>0.2</v>
      </c>
      <c r="I258" s="34">
        <f t="shared" si="241"/>
        <v>0</v>
      </c>
      <c r="J258" s="104"/>
      <c r="K258" s="73"/>
      <c r="L258" s="4"/>
      <c r="M258" s="4"/>
      <c r="N258" s="4"/>
      <c r="O258" s="4"/>
      <c r="P258" s="4"/>
      <c r="Q258" s="49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hidden="1" customHeight="1" x14ac:dyDescent="0.3">
      <c r="A259" s="4"/>
      <c r="B259" s="29" t="s">
        <v>449</v>
      </c>
      <c r="C259" s="74" t="s">
        <v>450</v>
      </c>
      <c r="D259" s="75" t="s">
        <v>41</v>
      </c>
      <c r="E259" s="31"/>
      <c r="F259" s="31">
        <v>1</v>
      </c>
      <c r="G259" s="32">
        <f t="shared" si="223"/>
        <v>0</v>
      </c>
      <c r="H259" s="33">
        <f t="shared" ref="H259:I259" si="242">+F259/$K$551</f>
        <v>0.2</v>
      </c>
      <c r="I259" s="34">
        <f t="shared" si="242"/>
        <v>0</v>
      </c>
      <c r="J259" s="104"/>
      <c r="K259" s="73"/>
      <c r="L259" s="4"/>
      <c r="M259" s="4"/>
      <c r="N259" s="4"/>
      <c r="O259" s="4"/>
      <c r="P259" s="4"/>
      <c r="Q259" s="49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hidden="1" customHeight="1" x14ac:dyDescent="0.3">
      <c r="A260" s="4"/>
      <c r="B260" s="29" t="s">
        <v>451</v>
      </c>
      <c r="C260" s="151" t="s">
        <v>452</v>
      </c>
      <c r="D260" s="75" t="s">
        <v>41</v>
      </c>
      <c r="E260" s="31"/>
      <c r="F260" s="31">
        <v>1</v>
      </c>
      <c r="G260" s="32">
        <f t="shared" si="223"/>
        <v>0</v>
      </c>
      <c r="H260" s="33">
        <f t="shared" ref="H260:I260" si="243">+F260/$K$551</f>
        <v>0.2</v>
      </c>
      <c r="I260" s="34">
        <f t="shared" si="243"/>
        <v>0</v>
      </c>
      <c r="J260" s="104"/>
      <c r="K260" s="73"/>
      <c r="L260" s="4"/>
      <c r="M260" s="4"/>
      <c r="N260" s="4"/>
      <c r="O260" s="4"/>
      <c r="P260" s="4"/>
      <c r="Q260" s="49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hidden="1" customHeight="1" x14ac:dyDescent="0.3">
      <c r="A261" s="4"/>
      <c r="B261" s="29" t="s">
        <v>453</v>
      </c>
      <c r="C261" s="151" t="s">
        <v>454</v>
      </c>
      <c r="D261" s="75" t="s">
        <v>120</v>
      </c>
      <c r="E261" s="31"/>
      <c r="F261" s="31">
        <v>1</v>
      </c>
      <c r="G261" s="32">
        <f t="shared" si="223"/>
        <v>0</v>
      </c>
      <c r="H261" s="33">
        <f t="shared" ref="H261:I261" si="244">+F261/$K$551</f>
        <v>0.2</v>
      </c>
      <c r="I261" s="34">
        <f t="shared" si="244"/>
        <v>0</v>
      </c>
      <c r="J261" s="104"/>
      <c r="K261" s="73"/>
      <c r="L261" s="4"/>
      <c r="M261" s="4"/>
      <c r="N261" s="4"/>
      <c r="O261" s="4"/>
      <c r="P261" s="4"/>
      <c r="Q261" s="57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hidden="1" customHeight="1" x14ac:dyDescent="0.3">
      <c r="A262" s="4"/>
      <c r="B262" s="10" t="s">
        <v>455</v>
      </c>
      <c r="C262" s="11" t="s">
        <v>456</v>
      </c>
      <c r="D262" s="136"/>
      <c r="E262" s="13"/>
      <c r="F262" s="14"/>
      <c r="G262" s="99">
        <f>G263</f>
        <v>0</v>
      </c>
      <c r="H262" s="65"/>
      <c r="I262" s="65">
        <f>+G262/$K$551</f>
        <v>0</v>
      </c>
      <c r="J262" s="17">
        <f>K262/K551</f>
        <v>0</v>
      </c>
      <c r="K262" s="100">
        <f>G263+G283+G293</f>
        <v>0</v>
      </c>
      <c r="L262" s="4"/>
      <c r="M262" s="4"/>
      <c r="N262" s="4"/>
      <c r="O262" s="4"/>
      <c r="P262" s="4"/>
      <c r="Q262" s="39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35">
      <c r="A263" s="4"/>
      <c r="B263" s="177" t="s">
        <v>457</v>
      </c>
      <c r="C263" s="178" t="s">
        <v>458</v>
      </c>
      <c r="D263" s="179"/>
      <c r="E263" s="180"/>
      <c r="F263" s="181"/>
      <c r="G263" s="111">
        <f>G269+G270+G271</f>
        <v>0</v>
      </c>
      <c r="H263" s="182"/>
      <c r="I263" s="182"/>
      <c r="J263" s="183"/>
      <c r="K263" s="184"/>
      <c r="L263" s="4"/>
      <c r="M263" s="4"/>
      <c r="N263" s="4"/>
      <c r="O263" s="4"/>
      <c r="P263" s="4"/>
      <c r="Q263" s="49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hidden="1" customHeight="1" x14ac:dyDescent="0.35">
      <c r="A264" s="4"/>
      <c r="B264" s="103" t="s">
        <v>459</v>
      </c>
      <c r="C264" s="185" t="s">
        <v>460</v>
      </c>
      <c r="D264" s="103" t="s">
        <v>120</v>
      </c>
      <c r="E264" s="31"/>
      <c r="F264" s="31">
        <v>1</v>
      </c>
      <c r="G264" s="32">
        <f t="shared" ref="G264:G282" si="245">E264*F264</f>
        <v>0</v>
      </c>
      <c r="H264" s="33">
        <f t="shared" ref="H264:I264" si="246">+F264/$K$551</f>
        <v>0.2</v>
      </c>
      <c r="I264" s="34">
        <f t="shared" si="246"/>
        <v>0</v>
      </c>
      <c r="J264" s="186"/>
      <c r="K264" s="187"/>
      <c r="L264" s="4"/>
      <c r="M264" s="4"/>
      <c r="N264" s="4"/>
      <c r="O264" s="4"/>
      <c r="P264" s="4"/>
      <c r="Q264" s="49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hidden="1" customHeight="1" x14ac:dyDescent="0.35">
      <c r="A265" s="4"/>
      <c r="B265" s="103" t="s">
        <v>461</v>
      </c>
      <c r="C265" s="188" t="s">
        <v>462</v>
      </c>
      <c r="D265" s="75" t="s">
        <v>120</v>
      </c>
      <c r="E265" s="31"/>
      <c r="F265" s="31">
        <v>1</v>
      </c>
      <c r="G265" s="32">
        <f t="shared" si="245"/>
        <v>0</v>
      </c>
      <c r="H265" s="33">
        <f t="shared" ref="H265:I265" si="247">+F265/$K$551</f>
        <v>0.2</v>
      </c>
      <c r="I265" s="34">
        <f t="shared" si="247"/>
        <v>0</v>
      </c>
      <c r="J265" s="189"/>
      <c r="K265" s="190"/>
      <c r="L265" s="4"/>
      <c r="M265" s="4"/>
      <c r="N265" s="4"/>
      <c r="O265" s="4"/>
      <c r="P265" s="4"/>
      <c r="Q265" s="49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hidden="1" customHeight="1" x14ac:dyDescent="0.35">
      <c r="A266" s="4"/>
      <c r="B266" s="103" t="s">
        <v>463</v>
      </c>
      <c r="C266" s="188" t="s">
        <v>464</v>
      </c>
      <c r="D266" s="75" t="s">
        <v>120</v>
      </c>
      <c r="E266" s="31"/>
      <c r="F266" s="31">
        <v>1</v>
      </c>
      <c r="G266" s="32">
        <f t="shared" si="245"/>
        <v>0</v>
      </c>
      <c r="H266" s="33">
        <f t="shared" ref="H266:I266" si="248">+F266/$K$551</f>
        <v>0.2</v>
      </c>
      <c r="I266" s="34">
        <f t="shared" si="248"/>
        <v>0</v>
      </c>
      <c r="J266" s="189"/>
      <c r="K266" s="190"/>
      <c r="L266" s="4"/>
      <c r="M266" s="4"/>
      <c r="N266" s="4"/>
      <c r="O266" s="4"/>
      <c r="P266" s="4"/>
      <c r="Q266" s="39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hidden="1" customHeight="1" x14ac:dyDescent="0.35">
      <c r="A267" s="4"/>
      <c r="B267" s="103" t="s">
        <v>465</v>
      </c>
      <c r="C267" s="188" t="s">
        <v>466</v>
      </c>
      <c r="D267" s="75" t="s">
        <v>120</v>
      </c>
      <c r="E267" s="31"/>
      <c r="F267" s="31">
        <v>1</v>
      </c>
      <c r="G267" s="32">
        <f t="shared" si="245"/>
        <v>0</v>
      </c>
      <c r="H267" s="33">
        <f t="shared" ref="H267:I267" si="249">+F267/$K$551</f>
        <v>0.2</v>
      </c>
      <c r="I267" s="34">
        <f t="shared" si="249"/>
        <v>0</v>
      </c>
      <c r="J267" s="189"/>
      <c r="K267" s="190"/>
      <c r="L267" s="4"/>
      <c r="M267" s="4"/>
      <c r="N267" s="4"/>
      <c r="O267" s="4"/>
      <c r="P267" s="4"/>
      <c r="Q267" s="39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hidden="1" customHeight="1" x14ac:dyDescent="0.35">
      <c r="A268" s="4"/>
      <c r="B268" s="103" t="s">
        <v>467</v>
      </c>
      <c r="C268" s="188" t="s">
        <v>468</v>
      </c>
      <c r="D268" s="75" t="s">
        <v>120</v>
      </c>
      <c r="E268" s="31"/>
      <c r="F268" s="31">
        <v>1</v>
      </c>
      <c r="G268" s="32">
        <f t="shared" si="245"/>
        <v>0</v>
      </c>
      <c r="H268" s="33">
        <f t="shared" ref="H268:I268" si="250">+F268/$K$551</f>
        <v>0.2</v>
      </c>
      <c r="I268" s="34">
        <f t="shared" si="250"/>
        <v>0</v>
      </c>
      <c r="J268" s="189"/>
      <c r="K268" s="190"/>
      <c r="L268" s="4"/>
      <c r="M268" s="4"/>
      <c r="N268" s="4"/>
      <c r="O268" s="4"/>
      <c r="P268" s="4"/>
      <c r="Q268" s="39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35">
      <c r="A269" s="4"/>
      <c r="B269" s="103" t="s">
        <v>467</v>
      </c>
      <c r="C269" s="188" t="s">
        <v>469</v>
      </c>
      <c r="D269" s="75" t="s">
        <v>120</v>
      </c>
      <c r="E269" s="31"/>
      <c r="F269" s="31"/>
      <c r="G269" s="32">
        <f t="shared" si="245"/>
        <v>0</v>
      </c>
      <c r="H269" s="33">
        <f t="shared" ref="H269:I269" si="251">+F269/$K$551</f>
        <v>0</v>
      </c>
      <c r="I269" s="34">
        <f t="shared" si="251"/>
        <v>0</v>
      </c>
      <c r="J269" s="189"/>
      <c r="K269" s="190"/>
      <c r="L269" s="4"/>
      <c r="M269" s="4"/>
      <c r="N269" s="4"/>
      <c r="O269" s="4"/>
      <c r="P269" s="4"/>
      <c r="Q269" s="39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35">
      <c r="A270" s="4"/>
      <c r="B270" s="103" t="s">
        <v>470</v>
      </c>
      <c r="C270" s="188" t="s">
        <v>471</v>
      </c>
      <c r="D270" s="75" t="s">
        <v>120</v>
      </c>
      <c r="E270" s="31"/>
      <c r="F270" s="31"/>
      <c r="G270" s="32">
        <f t="shared" si="245"/>
        <v>0</v>
      </c>
      <c r="H270" s="33">
        <f t="shared" ref="H270:I270" si="252">+F270/$K$551</f>
        <v>0</v>
      </c>
      <c r="I270" s="34">
        <f t="shared" si="252"/>
        <v>0</v>
      </c>
      <c r="J270" s="189"/>
      <c r="K270" s="190"/>
      <c r="L270" s="4"/>
      <c r="M270" s="4"/>
      <c r="N270" s="4"/>
      <c r="O270" s="4"/>
      <c r="P270" s="4"/>
      <c r="Q270" s="39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35">
      <c r="A271" s="4"/>
      <c r="B271" s="103" t="s">
        <v>472</v>
      </c>
      <c r="C271" s="191" t="s">
        <v>473</v>
      </c>
      <c r="D271" s="75" t="s">
        <v>120</v>
      </c>
      <c r="E271" s="31"/>
      <c r="F271" s="31"/>
      <c r="G271" s="32">
        <f t="shared" si="245"/>
        <v>0</v>
      </c>
      <c r="H271" s="33">
        <f t="shared" ref="H271:I271" si="253">+F271/$K$551</f>
        <v>0</v>
      </c>
      <c r="I271" s="34">
        <f t="shared" si="253"/>
        <v>0</v>
      </c>
      <c r="J271" s="189"/>
      <c r="K271" s="190"/>
      <c r="L271" s="4"/>
      <c r="M271" s="4"/>
      <c r="N271" s="4"/>
      <c r="O271" s="4"/>
      <c r="P271" s="4"/>
      <c r="Q271" s="39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hidden="1" customHeight="1" x14ac:dyDescent="0.35">
      <c r="A272" s="4"/>
      <c r="B272" s="103" t="s">
        <v>474</v>
      </c>
      <c r="C272" s="188" t="s">
        <v>475</v>
      </c>
      <c r="D272" s="75" t="s">
        <v>120</v>
      </c>
      <c r="E272" s="31"/>
      <c r="F272" s="31">
        <v>1</v>
      </c>
      <c r="G272" s="32">
        <f t="shared" si="245"/>
        <v>0</v>
      </c>
      <c r="H272" s="33">
        <f t="shared" ref="H272:I272" si="254">+F272/$K$551</f>
        <v>0.2</v>
      </c>
      <c r="I272" s="34">
        <f t="shared" si="254"/>
        <v>0</v>
      </c>
      <c r="J272" s="189"/>
      <c r="K272" s="190"/>
      <c r="L272" s="81"/>
      <c r="M272" s="81"/>
      <c r="N272" s="4"/>
      <c r="O272" s="4"/>
      <c r="P272" s="4"/>
      <c r="Q272" s="57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hidden="1" customHeight="1" x14ac:dyDescent="0.35">
      <c r="A273" s="4"/>
      <c r="B273" s="103" t="s">
        <v>476</v>
      </c>
      <c r="C273" s="188" t="s">
        <v>477</v>
      </c>
      <c r="D273" s="75" t="s">
        <v>120</v>
      </c>
      <c r="E273" s="31"/>
      <c r="F273" s="31">
        <v>1</v>
      </c>
      <c r="G273" s="32">
        <f t="shared" si="245"/>
        <v>0</v>
      </c>
      <c r="H273" s="33">
        <f t="shared" ref="H273:I273" si="255">+F273/$K$551</f>
        <v>0.2</v>
      </c>
      <c r="I273" s="34">
        <f t="shared" si="255"/>
        <v>0</v>
      </c>
      <c r="J273" s="189"/>
      <c r="K273" s="190"/>
      <c r="L273" s="81"/>
      <c r="N273" s="4"/>
      <c r="O273" s="4"/>
      <c r="P273" s="4"/>
      <c r="Q273" s="57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hidden="1" customHeight="1" x14ac:dyDescent="0.35">
      <c r="A274" s="4"/>
      <c r="B274" s="103" t="s">
        <v>478</v>
      </c>
      <c r="C274" s="188" t="s">
        <v>479</v>
      </c>
      <c r="D274" s="75" t="s">
        <v>120</v>
      </c>
      <c r="E274" s="31"/>
      <c r="F274" s="31">
        <v>1</v>
      </c>
      <c r="G274" s="32">
        <f t="shared" si="245"/>
        <v>0</v>
      </c>
      <c r="H274" s="33">
        <f t="shared" ref="H274:I274" si="256">+F274/$K$551</f>
        <v>0.2</v>
      </c>
      <c r="I274" s="34">
        <f t="shared" si="256"/>
        <v>0</v>
      </c>
      <c r="J274" s="189"/>
      <c r="K274" s="190"/>
      <c r="L274" s="39"/>
      <c r="N274" s="4"/>
      <c r="O274" s="4"/>
      <c r="P274" s="4"/>
      <c r="Q274" s="57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hidden="1" customHeight="1" x14ac:dyDescent="0.35">
      <c r="A275" s="4"/>
      <c r="B275" s="103" t="s">
        <v>480</v>
      </c>
      <c r="C275" s="188" t="s">
        <v>481</v>
      </c>
      <c r="D275" s="75" t="s">
        <v>120</v>
      </c>
      <c r="E275" s="31"/>
      <c r="F275" s="31">
        <v>1</v>
      </c>
      <c r="G275" s="32">
        <f t="shared" si="245"/>
        <v>0</v>
      </c>
      <c r="H275" s="33">
        <f t="shared" ref="H275:I275" si="257">+F275/$K$551</f>
        <v>0.2</v>
      </c>
      <c r="I275" s="34">
        <f t="shared" si="257"/>
        <v>0</v>
      </c>
      <c r="J275" s="189"/>
      <c r="K275" s="190"/>
      <c r="L275" s="49"/>
      <c r="N275" s="4"/>
      <c r="O275" s="4"/>
      <c r="P275" s="4"/>
      <c r="Q275" s="57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hidden="1" customHeight="1" x14ac:dyDescent="0.35">
      <c r="A276" s="4"/>
      <c r="B276" s="103" t="s">
        <v>482</v>
      </c>
      <c r="C276" s="188" t="s">
        <v>483</v>
      </c>
      <c r="D276" s="75" t="s">
        <v>41</v>
      </c>
      <c r="E276" s="31"/>
      <c r="F276" s="31">
        <v>1</v>
      </c>
      <c r="G276" s="32">
        <f t="shared" si="245"/>
        <v>0</v>
      </c>
      <c r="H276" s="33">
        <f t="shared" ref="H276:I276" si="258">+F276/$K$551</f>
        <v>0.2</v>
      </c>
      <c r="I276" s="34">
        <f t="shared" si="258"/>
        <v>0</v>
      </c>
      <c r="J276" s="189"/>
      <c r="K276" s="190"/>
      <c r="L276" s="49"/>
      <c r="N276" s="4"/>
      <c r="O276" s="4"/>
      <c r="P276" s="4"/>
      <c r="Q276" s="57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hidden="1" customHeight="1" x14ac:dyDescent="0.35">
      <c r="A277" s="4"/>
      <c r="B277" s="103" t="s">
        <v>484</v>
      </c>
      <c r="C277" s="185" t="s">
        <v>485</v>
      </c>
      <c r="D277" s="103" t="s">
        <v>41</v>
      </c>
      <c r="E277" s="31"/>
      <c r="F277" s="31">
        <v>1</v>
      </c>
      <c r="G277" s="32">
        <f t="shared" si="245"/>
        <v>0</v>
      </c>
      <c r="H277" s="33">
        <f t="shared" ref="H277:I277" si="259">+F277/$K$551</f>
        <v>0.2</v>
      </c>
      <c r="I277" s="34">
        <f t="shared" si="259"/>
        <v>0</v>
      </c>
      <c r="J277" s="186"/>
      <c r="K277" s="187"/>
      <c r="L277" s="49"/>
      <c r="N277" s="4"/>
      <c r="O277" s="4"/>
      <c r="P277" s="4"/>
      <c r="Q277" s="57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hidden="1" customHeight="1" x14ac:dyDescent="0.35">
      <c r="A278" s="4"/>
      <c r="B278" s="103" t="s">
        <v>486</v>
      </c>
      <c r="C278" s="185" t="s">
        <v>487</v>
      </c>
      <c r="D278" s="103" t="s">
        <v>41</v>
      </c>
      <c r="E278" s="31"/>
      <c r="F278" s="31">
        <v>1</v>
      </c>
      <c r="G278" s="32">
        <f t="shared" si="245"/>
        <v>0</v>
      </c>
      <c r="H278" s="33">
        <f t="shared" ref="H278:I278" si="260">+F278/$K$551</f>
        <v>0.2</v>
      </c>
      <c r="I278" s="34">
        <f t="shared" si="260"/>
        <v>0</v>
      </c>
      <c r="J278" s="186"/>
      <c r="K278" s="187"/>
      <c r="L278" s="39"/>
      <c r="N278" s="4"/>
      <c r="O278" s="4"/>
      <c r="P278" s="4"/>
      <c r="Q278" s="57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hidden="1" customHeight="1" x14ac:dyDescent="0.35">
      <c r="A279" s="4"/>
      <c r="B279" s="103" t="s">
        <v>488</v>
      </c>
      <c r="C279" s="192" t="s">
        <v>489</v>
      </c>
      <c r="D279" s="108" t="s">
        <v>19</v>
      </c>
      <c r="E279" s="31"/>
      <c r="F279" s="31">
        <v>1</v>
      </c>
      <c r="G279" s="32">
        <f t="shared" si="245"/>
        <v>0</v>
      </c>
      <c r="H279" s="33">
        <f t="shared" ref="H279:I279" si="261">+F279/$K$551</f>
        <v>0.2</v>
      </c>
      <c r="I279" s="34">
        <f t="shared" si="261"/>
        <v>0</v>
      </c>
      <c r="J279" s="193"/>
      <c r="K279" s="194"/>
      <c r="L279" s="39"/>
      <c r="N279" s="4"/>
      <c r="O279" s="4"/>
      <c r="P279" s="4"/>
      <c r="Q279" s="57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hidden="1" customHeight="1" x14ac:dyDescent="0.35">
      <c r="A280" s="4"/>
      <c r="B280" s="103" t="s">
        <v>490</v>
      </c>
      <c r="C280" s="188" t="s">
        <v>491</v>
      </c>
      <c r="D280" s="75" t="s">
        <v>22</v>
      </c>
      <c r="E280" s="31"/>
      <c r="F280" s="31">
        <v>1</v>
      </c>
      <c r="G280" s="32">
        <f t="shared" si="245"/>
        <v>0</v>
      </c>
      <c r="H280" s="33">
        <f t="shared" ref="H280:I280" si="262">+F280/$K$551</f>
        <v>0.2</v>
      </c>
      <c r="I280" s="34">
        <f t="shared" si="262"/>
        <v>0</v>
      </c>
      <c r="J280" s="189"/>
      <c r="K280" s="190"/>
      <c r="L280" s="39"/>
      <c r="N280" s="4"/>
      <c r="O280" s="4"/>
      <c r="P280" s="4"/>
      <c r="Q280" s="57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hidden="1" customHeight="1" x14ac:dyDescent="0.35">
      <c r="A281" s="4"/>
      <c r="B281" s="103" t="s">
        <v>492</v>
      </c>
      <c r="C281" s="195" t="s">
        <v>493</v>
      </c>
      <c r="D281" s="75" t="s">
        <v>199</v>
      </c>
      <c r="E281" s="31"/>
      <c r="F281" s="31">
        <v>1</v>
      </c>
      <c r="G281" s="32">
        <f t="shared" si="245"/>
        <v>0</v>
      </c>
      <c r="H281" s="33">
        <f t="shared" ref="H281:I281" si="263">+F281/$K$551</f>
        <v>0.2</v>
      </c>
      <c r="I281" s="34">
        <f t="shared" si="263"/>
        <v>0</v>
      </c>
      <c r="J281" s="189"/>
      <c r="K281" s="190"/>
      <c r="L281" s="57"/>
      <c r="N281" s="4"/>
      <c r="O281" s="4"/>
      <c r="P281" s="4"/>
      <c r="Q281" s="57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hidden="1" customHeight="1" x14ac:dyDescent="0.35">
      <c r="A282" s="4"/>
      <c r="B282" s="103" t="s">
        <v>494</v>
      </c>
      <c r="C282" s="195" t="s">
        <v>495</v>
      </c>
      <c r="D282" s="75" t="s">
        <v>22</v>
      </c>
      <c r="E282" s="31"/>
      <c r="F282" s="31">
        <v>1</v>
      </c>
      <c r="G282" s="32">
        <f t="shared" si="245"/>
        <v>0</v>
      </c>
      <c r="H282" s="33">
        <f t="shared" ref="H282:I282" si="264">+F282/$K$551</f>
        <v>0.2</v>
      </c>
      <c r="I282" s="34">
        <f t="shared" si="264"/>
        <v>0</v>
      </c>
      <c r="J282" s="189"/>
      <c r="K282" s="190"/>
      <c r="L282" s="39"/>
      <c r="N282" s="4"/>
      <c r="O282" s="4"/>
      <c r="P282" s="4"/>
      <c r="Q282" s="57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hidden="1" customHeight="1" x14ac:dyDescent="0.3">
      <c r="A283" s="4"/>
      <c r="B283" s="162" t="s">
        <v>496</v>
      </c>
      <c r="C283" s="20" t="s">
        <v>497</v>
      </c>
      <c r="D283" s="147"/>
      <c r="E283" s="148"/>
      <c r="F283" s="44"/>
      <c r="G283" s="111">
        <f>G284+G292</f>
        <v>0</v>
      </c>
      <c r="H283" s="46"/>
      <c r="I283" s="46"/>
      <c r="J283" s="47"/>
      <c r="K283" s="48"/>
      <c r="L283" s="39"/>
      <c r="N283" s="4"/>
      <c r="O283" s="4"/>
      <c r="P283" s="4"/>
      <c r="Q283" s="57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hidden="1" customHeight="1" x14ac:dyDescent="0.35">
      <c r="A284" s="4"/>
      <c r="B284" s="75" t="s">
        <v>498</v>
      </c>
      <c r="C284" s="188" t="s">
        <v>499</v>
      </c>
      <c r="D284" s="75" t="s">
        <v>120</v>
      </c>
      <c r="E284" s="31"/>
      <c r="F284" s="31">
        <v>1500</v>
      </c>
      <c r="G284" s="32">
        <f t="shared" ref="G284:G292" si="265">E284*F284</f>
        <v>0</v>
      </c>
      <c r="H284" s="33">
        <f t="shared" ref="H284:I284" si="266">+F284/$K$551</f>
        <v>300</v>
      </c>
      <c r="I284" s="34">
        <f t="shared" si="266"/>
        <v>0</v>
      </c>
      <c r="J284" s="189"/>
      <c r="K284" s="190"/>
      <c r="L284" s="39"/>
      <c r="N284" s="4"/>
      <c r="O284" s="4"/>
      <c r="P284" s="4"/>
      <c r="Q284" s="57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hidden="1" customHeight="1" x14ac:dyDescent="0.35">
      <c r="A285" s="4"/>
      <c r="B285" s="75" t="s">
        <v>500</v>
      </c>
      <c r="C285" s="74" t="s">
        <v>501</v>
      </c>
      <c r="D285" s="75" t="s">
        <v>120</v>
      </c>
      <c r="E285" s="31"/>
      <c r="F285" s="31">
        <v>1</v>
      </c>
      <c r="G285" s="32">
        <f t="shared" si="265"/>
        <v>0</v>
      </c>
      <c r="H285" s="33">
        <f t="shared" ref="H285:I285" si="267">+F285/$K$551</f>
        <v>0.2</v>
      </c>
      <c r="I285" s="34">
        <f t="shared" si="267"/>
        <v>0</v>
      </c>
      <c r="J285" s="186"/>
      <c r="K285" s="187"/>
      <c r="L285" s="49"/>
      <c r="N285" s="4"/>
      <c r="O285" s="4"/>
      <c r="P285" s="4"/>
      <c r="Q285" s="57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hidden="1" customHeight="1" x14ac:dyDescent="0.35">
      <c r="A286" s="4"/>
      <c r="B286" s="75" t="s">
        <v>500</v>
      </c>
      <c r="C286" s="74" t="s">
        <v>502</v>
      </c>
      <c r="D286" s="75" t="s">
        <v>120</v>
      </c>
      <c r="E286" s="31"/>
      <c r="F286" s="31">
        <v>1</v>
      </c>
      <c r="G286" s="32">
        <f t="shared" si="265"/>
        <v>0</v>
      </c>
      <c r="H286" s="33">
        <f t="shared" ref="H286:I286" si="268">+F286/$K$551</f>
        <v>0.2</v>
      </c>
      <c r="I286" s="34">
        <f t="shared" si="268"/>
        <v>0</v>
      </c>
      <c r="J286" s="186"/>
      <c r="K286" s="187"/>
      <c r="L286" s="49"/>
      <c r="N286" s="4"/>
      <c r="O286" s="4"/>
      <c r="P286" s="4"/>
      <c r="Q286" s="57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hidden="1" customHeight="1" x14ac:dyDescent="0.35">
      <c r="A287" s="4"/>
      <c r="B287" s="75" t="s">
        <v>503</v>
      </c>
      <c r="C287" s="74" t="s">
        <v>504</v>
      </c>
      <c r="D287" s="75" t="s">
        <v>120</v>
      </c>
      <c r="E287" s="31"/>
      <c r="F287" s="31">
        <v>1</v>
      </c>
      <c r="G287" s="32">
        <f t="shared" si="265"/>
        <v>0</v>
      </c>
      <c r="H287" s="33">
        <f t="shared" ref="H287:I287" si="269">+F287/$K$551</f>
        <v>0.2</v>
      </c>
      <c r="I287" s="34">
        <f t="shared" si="269"/>
        <v>0</v>
      </c>
      <c r="J287" s="186"/>
      <c r="K287" s="187"/>
      <c r="L287" s="49"/>
      <c r="N287" s="4"/>
      <c r="O287" s="4"/>
      <c r="P287" s="4"/>
      <c r="Q287" s="57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hidden="1" customHeight="1" x14ac:dyDescent="0.35">
      <c r="A288" s="4"/>
      <c r="B288" s="75" t="s">
        <v>505</v>
      </c>
      <c r="C288" s="74" t="s">
        <v>506</v>
      </c>
      <c r="D288" s="75" t="s">
        <v>120</v>
      </c>
      <c r="E288" s="31"/>
      <c r="F288" s="31">
        <v>1</v>
      </c>
      <c r="G288" s="32">
        <f t="shared" si="265"/>
        <v>0</v>
      </c>
      <c r="H288" s="33">
        <f t="shared" ref="H288:I288" si="270">+F288/$K$551</f>
        <v>0.2</v>
      </c>
      <c r="I288" s="34">
        <f t="shared" si="270"/>
        <v>0</v>
      </c>
      <c r="J288" s="186"/>
      <c r="K288" s="187"/>
      <c r="L288" s="49"/>
      <c r="N288" s="4"/>
      <c r="O288" s="4"/>
      <c r="P288" s="4"/>
      <c r="Q288" s="57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hidden="1" customHeight="1" x14ac:dyDescent="0.35">
      <c r="A289" s="4"/>
      <c r="B289" s="75" t="s">
        <v>507</v>
      </c>
      <c r="C289" s="188" t="s">
        <v>508</v>
      </c>
      <c r="D289" s="103" t="s">
        <v>41</v>
      </c>
      <c r="E289" s="31"/>
      <c r="F289" s="31">
        <v>1</v>
      </c>
      <c r="G289" s="32">
        <f t="shared" si="265"/>
        <v>0</v>
      </c>
      <c r="H289" s="33">
        <f t="shared" ref="H289:I289" si="271">+F289/$K$551</f>
        <v>0.2</v>
      </c>
      <c r="I289" s="34">
        <f t="shared" si="271"/>
        <v>0</v>
      </c>
      <c r="J289" s="186"/>
      <c r="K289" s="187"/>
      <c r="L289" s="39"/>
      <c r="N289" s="4"/>
      <c r="O289" s="4"/>
      <c r="P289" s="4"/>
      <c r="Q289" s="39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hidden="1" customHeight="1" x14ac:dyDescent="0.35">
      <c r="A290" s="4"/>
      <c r="B290" s="75" t="s">
        <v>509</v>
      </c>
      <c r="C290" s="188" t="s">
        <v>510</v>
      </c>
      <c r="D290" s="103" t="s">
        <v>41</v>
      </c>
      <c r="E290" s="31"/>
      <c r="F290" s="31">
        <v>1</v>
      </c>
      <c r="G290" s="32">
        <f t="shared" si="265"/>
        <v>0</v>
      </c>
      <c r="H290" s="33">
        <f t="shared" ref="H290:I290" si="272">+F290/$K$551</f>
        <v>0.2</v>
      </c>
      <c r="I290" s="34">
        <f t="shared" si="272"/>
        <v>0</v>
      </c>
      <c r="J290" s="186"/>
      <c r="K290" s="187"/>
      <c r="L290" s="57"/>
      <c r="N290" s="4"/>
      <c r="O290" s="4"/>
      <c r="P290" s="4"/>
      <c r="Q290" s="49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hidden="1" customHeight="1" x14ac:dyDescent="0.35">
      <c r="A291" s="4"/>
      <c r="B291" s="75" t="s">
        <v>511</v>
      </c>
      <c r="C291" s="188" t="s">
        <v>512</v>
      </c>
      <c r="D291" s="75" t="s">
        <v>41</v>
      </c>
      <c r="E291" s="31"/>
      <c r="F291" s="31">
        <v>1</v>
      </c>
      <c r="G291" s="32">
        <f t="shared" si="265"/>
        <v>0</v>
      </c>
      <c r="H291" s="33">
        <f t="shared" ref="H291:I291" si="273">+F291/$K$551</f>
        <v>0.2</v>
      </c>
      <c r="I291" s="34">
        <f t="shared" si="273"/>
        <v>0</v>
      </c>
      <c r="J291" s="186"/>
      <c r="K291" s="187"/>
      <c r="L291" s="57"/>
      <c r="N291" s="4"/>
      <c r="O291" s="4"/>
      <c r="P291" s="4"/>
      <c r="Q291" s="49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hidden="1" customHeight="1" x14ac:dyDescent="0.35">
      <c r="A292" s="4"/>
      <c r="B292" s="75" t="s">
        <v>513</v>
      </c>
      <c r="C292" s="188" t="s">
        <v>514</v>
      </c>
      <c r="D292" s="75" t="s">
        <v>199</v>
      </c>
      <c r="E292" s="31"/>
      <c r="F292" s="31">
        <v>3200</v>
      </c>
      <c r="G292" s="32">
        <f t="shared" si="265"/>
        <v>0</v>
      </c>
      <c r="H292" s="33">
        <f t="shared" ref="H292:I292" si="274">+F292/$K$551</f>
        <v>640</v>
      </c>
      <c r="I292" s="34">
        <f t="shared" si="274"/>
        <v>0</v>
      </c>
      <c r="J292" s="189"/>
      <c r="K292" s="190"/>
      <c r="L292" s="39"/>
      <c r="N292" s="4"/>
      <c r="O292" s="4"/>
      <c r="P292" s="4"/>
      <c r="Q292" s="39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hidden="1" customHeight="1" x14ac:dyDescent="0.3">
      <c r="A293" s="4"/>
      <c r="B293" s="162" t="s">
        <v>515</v>
      </c>
      <c r="C293" s="20" t="s">
        <v>516</v>
      </c>
      <c r="D293" s="147"/>
      <c r="E293" s="148"/>
      <c r="F293" s="44"/>
      <c r="G293" s="111">
        <f>SUM(G294:G299)</f>
        <v>0</v>
      </c>
      <c r="H293" s="46"/>
      <c r="I293" s="46"/>
      <c r="J293" s="47"/>
      <c r="K293" s="48"/>
      <c r="L293" s="39"/>
      <c r="N293" s="4"/>
      <c r="O293" s="4"/>
      <c r="P293" s="4"/>
      <c r="Q293" s="39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hidden="1" customHeight="1" x14ac:dyDescent="0.3">
      <c r="A294" s="4"/>
      <c r="B294" s="75" t="s">
        <v>517</v>
      </c>
      <c r="C294" s="38" t="s">
        <v>518</v>
      </c>
      <c r="D294" s="103" t="s">
        <v>199</v>
      </c>
      <c r="E294" s="31"/>
      <c r="F294" s="31">
        <v>1</v>
      </c>
      <c r="G294" s="32">
        <f t="shared" ref="G294:G299" si="275">E294*F294</f>
        <v>0</v>
      </c>
      <c r="H294" s="33">
        <f t="shared" ref="H294:I294" si="276">+F294/$K$551</f>
        <v>0.2</v>
      </c>
      <c r="I294" s="34">
        <f t="shared" si="276"/>
        <v>0</v>
      </c>
      <c r="J294" s="104"/>
      <c r="K294" s="73"/>
      <c r="L294" s="39"/>
      <c r="N294" s="4"/>
      <c r="O294" s="4"/>
      <c r="P294" s="4"/>
      <c r="Q294" s="39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hidden="1" customHeight="1" x14ac:dyDescent="0.3">
      <c r="A295" s="4"/>
      <c r="B295" s="75" t="s">
        <v>519</v>
      </c>
      <c r="C295" s="188" t="s">
        <v>520</v>
      </c>
      <c r="D295" s="126" t="s">
        <v>199</v>
      </c>
      <c r="E295" s="31"/>
      <c r="F295" s="31">
        <v>1</v>
      </c>
      <c r="G295" s="32">
        <f t="shared" si="275"/>
        <v>0</v>
      </c>
      <c r="H295" s="33">
        <f t="shared" ref="H295:I295" si="277">+F295/$K$551</f>
        <v>0.2</v>
      </c>
      <c r="I295" s="34">
        <f t="shared" si="277"/>
        <v>0</v>
      </c>
      <c r="J295" s="121"/>
      <c r="K295" s="51"/>
      <c r="L295" s="39"/>
      <c r="N295" s="4"/>
      <c r="O295" s="4"/>
      <c r="P295" s="4"/>
      <c r="Q295" s="39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hidden="1" customHeight="1" x14ac:dyDescent="0.3">
      <c r="A296" s="4"/>
      <c r="B296" s="75" t="s">
        <v>521</v>
      </c>
      <c r="C296" s="196" t="s">
        <v>522</v>
      </c>
      <c r="D296" s="126" t="s">
        <v>120</v>
      </c>
      <c r="E296" s="31"/>
      <c r="F296" s="31">
        <v>1</v>
      </c>
      <c r="G296" s="32">
        <f t="shared" si="275"/>
        <v>0</v>
      </c>
      <c r="H296" s="33">
        <f t="shared" ref="H296:I296" si="278">+F296/$K$551</f>
        <v>0.2</v>
      </c>
      <c r="I296" s="34">
        <f t="shared" si="278"/>
        <v>0</v>
      </c>
      <c r="J296" s="121"/>
      <c r="K296" s="51"/>
      <c r="L296" s="39"/>
      <c r="N296" s="4"/>
      <c r="O296" s="4"/>
      <c r="P296" s="4"/>
      <c r="Q296" s="39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hidden="1" customHeight="1" x14ac:dyDescent="0.3">
      <c r="A297" s="4"/>
      <c r="B297" s="75" t="s">
        <v>523</v>
      </c>
      <c r="C297" s="196" t="s">
        <v>524</v>
      </c>
      <c r="D297" s="126" t="s">
        <v>120</v>
      </c>
      <c r="E297" s="31"/>
      <c r="F297" s="31">
        <v>1</v>
      </c>
      <c r="G297" s="32">
        <f t="shared" si="275"/>
        <v>0</v>
      </c>
      <c r="H297" s="33">
        <f t="shared" ref="H297:I297" si="279">+F297/$K$551</f>
        <v>0.2</v>
      </c>
      <c r="I297" s="34">
        <f t="shared" si="279"/>
        <v>0</v>
      </c>
      <c r="J297" s="121"/>
      <c r="K297" s="51"/>
      <c r="L297" s="39"/>
      <c r="N297" s="4"/>
      <c r="O297" s="4"/>
      <c r="P297" s="4"/>
      <c r="Q297" s="39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hidden="1" customHeight="1" x14ac:dyDescent="0.3">
      <c r="A298" s="4"/>
      <c r="B298" s="75" t="s">
        <v>525</v>
      </c>
      <c r="C298" s="196" t="s">
        <v>526</v>
      </c>
      <c r="D298" s="126" t="s">
        <v>120</v>
      </c>
      <c r="E298" s="31"/>
      <c r="F298" s="31">
        <v>1</v>
      </c>
      <c r="G298" s="32">
        <f t="shared" si="275"/>
        <v>0</v>
      </c>
      <c r="H298" s="33">
        <f t="shared" ref="H298:I298" si="280">+F298/$K$551</f>
        <v>0.2</v>
      </c>
      <c r="I298" s="34">
        <f t="shared" si="280"/>
        <v>0</v>
      </c>
      <c r="J298" s="121"/>
      <c r="K298" s="51"/>
      <c r="L298" s="39"/>
      <c r="N298" s="4"/>
      <c r="O298" s="4"/>
      <c r="P298" s="4"/>
      <c r="Q298" s="39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hidden="1" customHeight="1" x14ac:dyDescent="0.3">
      <c r="A299" s="4"/>
      <c r="B299" s="75" t="s">
        <v>527</v>
      </c>
      <c r="C299" s="74" t="s">
        <v>528</v>
      </c>
      <c r="D299" s="75" t="s">
        <v>22</v>
      </c>
      <c r="E299" s="106"/>
      <c r="F299" s="31">
        <v>1</v>
      </c>
      <c r="G299" s="32">
        <f t="shared" si="275"/>
        <v>0</v>
      </c>
      <c r="H299" s="33">
        <f t="shared" ref="H299:I299" si="281">+F299/$K$551</f>
        <v>0.2</v>
      </c>
      <c r="I299" s="34">
        <f t="shared" si="281"/>
        <v>0</v>
      </c>
      <c r="J299" s="50"/>
      <c r="K299" s="51"/>
      <c r="L299" s="39"/>
      <c r="N299" s="4"/>
      <c r="O299" s="4"/>
      <c r="P299" s="4"/>
      <c r="Q299" s="39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hidden="1" customHeight="1" x14ac:dyDescent="0.3">
      <c r="A300" s="4"/>
      <c r="B300" s="10" t="s">
        <v>529</v>
      </c>
      <c r="C300" s="11" t="s">
        <v>530</v>
      </c>
      <c r="D300" s="136"/>
      <c r="E300" s="13"/>
      <c r="F300" s="14"/>
      <c r="G300" s="99">
        <f>G301</f>
        <v>0</v>
      </c>
      <c r="H300" s="65"/>
      <c r="I300" s="65">
        <f>+G300/$K$551</f>
        <v>0</v>
      </c>
      <c r="J300" s="17">
        <f>K300/K551</f>
        <v>0</v>
      </c>
      <c r="K300" s="100">
        <f>SUM(G301:G313)</f>
        <v>0</v>
      </c>
      <c r="L300" s="39"/>
      <c r="N300" s="4"/>
      <c r="O300" s="4"/>
      <c r="P300" s="4"/>
      <c r="Q300" s="39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hidden="1" customHeight="1" x14ac:dyDescent="0.3">
      <c r="A301" s="4"/>
      <c r="B301" s="52">
        <v>11.1</v>
      </c>
      <c r="C301" s="38" t="s">
        <v>531</v>
      </c>
      <c r="D301" s="103" t="s">
        <v>22</v>
      </c>
      <c r="E301" s="31"/>
      <c r="F301" s="31">
        <v>5400</v>
      </c>
      <c r="G301" s="32">
        <f t="shared" ref="G301:G313" si="282">E301*F301</f>
        <v>0</v>
      </c>
      <c r="H301" s="33">
        <f t="shared" ref="H301:I301" si="283">+F301/$K$551</f>
        <v>1080</v>
      </c>
      <c r="I301" s="34">
        <f t="shared" si="283"/>
        <v>0</v>
      </c>
      <c r="J301" s="104"/>
      <c r="K301" s="73"/>
      <c r="L301" s="39"/>
      <c r="N301" s="4"/>
      <c r="O301" s="4"/>
      <c r="P301" s="4"/>
      <c r="Q301" s="39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hidden="1" customHeight="1" x14ac:dyDescent="0.3">
      <c r="A302" s="4"/>
      <c r="B302" s="29">
        <v>11.2</v>
      </c>
      <c r="C302" s="74" t="s">
        <v>532</v>
      </c>
      <c r="D302" s="75" t="s">
        <v>22</v>
      </c>
      <c r="E302" s="31"/>
      <c r="F302" s="31">
        <v>1</v>
      </c>
      <c r="G302" s="32">
        <f t="shared" si="282"/>
        <v>0</v>
      </c>
      <c r="H302" s="33">
        <f t="shared" ref="H302:I302" si="284">+F302/$K$551</f>
        <v>0.2</v>
      </c>
      <c r="I302" s="34">
        <f t="shared" si="284"/>
        <v>0</v>
      </c>
      <c r="J302" s="104"/>
      <c r="K302" s="73"/>
      <c r="L302" s="39"/>
      <c r="N302" s="4"/>
      <c r="O302" s="4"/>
      <c r="P302" s="4"/>
      <c r="Q302" s="39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hidden="1" customHeight="1" x14ac:dyDescent="0.3">
      <c r="A303" s="4"/>
      <c r="B303" s="29">
        <v>11.3</v>
      </c>
      <c r="C303" s="74" t="s">
        <v>533</v>
      </c>
      <c r="D303" s="75" t="s">
        <v>22</v>
      </c>
      <c r="E303" s="31"/>
      <c r="F303" s="31">
        <v>1</v>
      </c>
      <c r="G303" s="32">
        <f t="shared" si="282"/>
        <v>0</v>
      </c>
      <c r="H303" s="33">
        <f t="shared" ref="H303:I303" si="285">+F303/$K$551</f>
        <v>0.2</v>
      </c>
      <c r="I303" s="34">
        <f t="shared" si="285"/>
        <v>0</v>
      </c>
      <c r="J303" s="104"/>
      <c r="K303" s="73"/>
      <c r="L303" s="39"/>
      <c r="N303" s="4"/>
      <c r="O303" s="4"/>
      <c r="P303" s="4"/>
      <c r="Q303" s="39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hidden="1" customHeight="1" x14ac:dyDescent="0.3">
      <c r="A304" s="4"/>
      <c r="B304" s="52">
        <v>11.4</v>
      </c>
      <c r="C304" s="74" t="s">
        <v>534</v>
      </c>
      <c r="D304" s="75" t="s">
        <v>22</v>
      </c>
      <c r="E304" s="31"/>
      <c r="F304" s="31">
        <v>1</v>
      </c>
      <c r="G304" s="32">
        <f t="shared" si="282"/>
        <v>0</v>
      </c>
      <c r="H304" s="33">
        <f t="shared" ref="H304:I304" si="286">+F304/$K$551</f>
        <v>0.2</v>
      </c>
      <c r="I304" s="34">
        <f t="shared" si="286"/>
        <v>0</v>
      </c>
      <c r="J304" s="104"/>
      <c r="K304" s="73"/>
      <c r="L304" s="39"/>
      <c r="N304" s="4"/>
      <c r="O304" s="4"/>
      <c r="P304" s="4"/>
      <c r="Q304" s="39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hidden="1" customHeight="1" x14ac:dyDescent="0.3">
      <c r="A305" s="4"/>
      <c r="B305" s="52">
        <v>11.5</v>
      </c>
      <c r="C305" s="74" t="s">
        <v>535</v>
      </c>
      <c r="D305" s="75" t="s">
        <v>22</v>
      </c>
      <c r="E305" s="31"/>
      <c r="F305" s="31">
        <v>1</v>
      </c>
      <c r="G305" s="32">
        <f t="shared" si="282"/>
        <v>0</v>
      </c>
      <c r="H305" s="33">
        <f t="shared" ref="H305:I305" si="287">+F305/$K$551</f>
        <v>0.2</v>
      </c>
      <c r="I305" s="34">
        <f t="shared" si="287"/>
        <v>0</v>
      </c>
      <c r="J305" s="104"/>
      <c r="K305" s="73"/>
      <c r="L305" s="39"/>
      <c r="N305" s="4"/>
      <c r="O305" s="4"/>
      <c r="P305" s="4"/>
      <c r="Q305" s="39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hidden="1" customHeight="1" x14ac:dyDescent="0.3">
      <c r="A306" s="4"/>
      <c r="B306" s="52">
        <v>11.6</v>
      </c>
      <c r="C306" s="74" t="s">
        <v>536</v>
      </c>
      <c r="D306" s="75" t="s">
        <v>22</v>
      </c>
      <c r="E306" s="31"/>
      <c r="F306" s="31">
        <v>1</v>
      </c>
      <c r="G306" s="32">
        <f t="shared" si="282"/>
        <v>0</v>
      </c>
      <c r="H306" s="33">
        <f t="shared" ref="H306:I306" si="288">+F306/$K$551</f>
        <v>0.2</v>
      </c>
      <c r="I306" s="34">
        <f t="shared" si="288"/>
        <v>0</v>
      </c>
      <c r="J306" s="104"/>
      <c r="K306" s="73"/>
      <c r="L306" s="39"/>
      <c r="N306" s="4"/>
      <c r="O306" s="4"/>
      <c r="P306" s="4"/>
      <c r="Q306" s="39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hidden="1" customHeight="1" x14ac:dyDescent="0.3">
      <c r="A307" s="4"/>
      <c r="B307" s="52">
        <v>11.7</v>
      </c>
      <c r="C307" s="74" t="s">
        <v>537</v>
      </c>
      <c r="D307" s="75" t="s">
        <v>22</v>
      </c>
      <c r="E307" s="31"/>
      <c r="F307" s="31">
        <v>1</v>
      </c>
      <c r="G307" s="32">
        <f t="shared" si="282"/>
        <v>0</v>
      </c>
      <c r="H307" s="33">
        <f t="shared" ref="H307:I307" si="289">+F307/$K$551</f>
        <v>0.2</v>
      </c>
      <c r="I307" s="34">
        <f t="shared" si="289"/>
        <v>0</v>
      </c>
      <c r="J307" s="104"/>
      <c r="K307" s="73"/>
      <c r="L307" s="39"/>
      <c r="N307" s="4"/>
      <c r="O307" s="4"/>
      <c r="P307" s="4"/>
      <c r="Q307" s="39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hidden="1" customHeight="1" x14ac:dyDescent="0.3">
      <c r="A308" s="4"/>
      <c r="B308" s="52">
        <v>11.8</v>
      </c>
      <c r="C308" s="74" t="s">
        <v>538</v>
      </c>
      <c r="D308" s="75" t="s">
        <v>22</v>
      </c>
      <c r="E308" s="31"/>
      <c r="F308" s="31">
        <v>1</v>
      </c>
      <c r="G308" s="32">
        <f t="shared" si="282"/>
        <v>0</v>
      </c>
      <c r="H308" s="33">
        <f t="shared" ref="H308:I308" si="290">+F308/$K$551</f>
        <v>0.2</v>
      </c>
      <c r="I308" s="34">
        <f t="shared" si="290"/>
        <v>0</v>
      </c>
      <c r="J308" s="104"/>
      <c r="K308" s="73"/>
      <c r="L308" s="39"/>
      <c r="N308" s="4"/>
      <c r="O308" s="4"/>
      <c r="P308" s="4"/>
      <c r="Q308" s="39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hidden="1" customHeight="1" x14ac:dyDescent="0.3">
      <c r="A309" s="4"/>
      <c r="B309" s="52">
        <v>11.9</v>
      </c>
      <c r="C309" s="74" t="s">
        <v>539</v>
      </c>
      <c r="D309" s="75" t="s">
        <v>139</v>
      </c>
      <c r="E309" s="31"/>
      <c r="F309" s="31">
        <v>1</v>
      </c>
      <c r="G309" s="32">
        <f t="shared" si="282"/>
        <v>0</v>
      </c>
      <c r="H309" s="33">
        <f t="shared" ref="H309:I309" si="291">+F309/$K$551</f>
        <v>0.2</v>
      </c>
      <c r="I309" s="34">
        <f t="shared" si="291"/>
        <v>0</v>
      </c>
      <c r="J309" s="104"/>
      <c r="K309" s="73"/>
      <c r="L309" s="39"/>
      <c r="N309" s="4"/>
      <c r="O309" s="4"/>
      <c r="P309" s="4"/>
      <c r="Q309" s="39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hidden="1" customHeight="1" x14ac:dyDescent="0.3">
      <c r="A310" s="4"/>
      <c r="B310" s="132">
        <v>11.1</v>
      </c>
      <c r="C310" s="74" t="s">
        <v>540</v>
      </c>
      <c r="D310" s="75" t="s">
        <v>139</v>
      </c>
      <c r="E310" s="31"/>
      <c r="F310" s="31">
        <v>1</v>
      </c>
      <c r="G310" s="32">
        <f t="shared" si="282"/>
        <v>0</v>
      </c>
      <c r="H310" s="33">
        <f t="shared" ref="H310:I310" si="292">+F310/$K$551</f>
        <v>0.2</v>
      </c>
      <c r="I310" s="34">
        <f t="shared" si="292"/>
        <v>0</v>
      </c>
      <c r="J310" s="104"/>
      <c r="K310" s="73"/>
      <c r="L310" s="39"/>
      <c r="N310" s="4"/>
      <c r="O310" s="4"/>
      <c r="P310" s="4"/>
      <c r="Q310" s="39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hidden="1" customHeight="1" x14ac:dyDescent="0.3">
      <c r="A311" s="4"/>
      <c r="B311" s="52">
        <v>11.11</v>
      </c>
      <c r="C311" s="74" t="s">
        <v>541</v>
      </c>
      <c r="D311" s="75" t="s">
        <v>139</v>
      </c>
      <c r="E311" s="31"/>
      <c r="F311" s="31">
        <v>1</v>
      </c>
      <c r="G311" s="32">
        <f t="shared" si="282"/>
        <v>0</v>
      </c>
      <c r="H311" s="33">
        <f t="shared" ref="H311:I311" si="293">+F311/$K$551</f>
        <v>0.2</v>
      </c>
      <c r="I311" s="34">
        <f t="shared" si="293"/>
        <v>0</v>
      </c>
      <c r="J311" s="104"/>
      <c r="K311" s="73"/>
      <c r="L311" s="39"/>
      <c r="N311" s="4"/>
      <c r="O311" s="4"/>
      <c r="P311" s="4"/>
      <c r="Q311" s="39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hidden="1" customHeight="1" x14ac:dyDescent="0.3">
      <c r="A312" s="4"/>
      <c r="B312" s="52">
        <v>11.12</v>
      </c>
      <c r="C312" s="74" t="s">
        <v>542</v>
      </c>
      <c r="D312" s="75" t="s">
        <v>139</v>
      </c>
      <c r="E312" s="31"/>
      <c r="F312" s="31">
        <v>1</v>
      </c>
      <c r="G312" s="32">
        <f t="shared" si="282"/>
        <v>0</v>
      </c>
      <c r="H312" s="33">
        <f t="shared" ref="H312:I312" si="294">+F312/$K$551</f>
        <v>0.2</v>
      </c>
      <c r="I312" s="34">
        <f t="shared" si="294"/>
        <v>0</v>
      </c>
      <c r="J312" s="104"/>
      <c r="K312" s="73"/>
      <c r="L312" s="39"/>
      <c r="N312" s="4"/>
      <c r="O312" s="4"/>
      <c r="P312" s="4"/>
      <c r="Q312" s="39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hidden="1" customHeight="1" x14ac:dyDescent="0.3">
      <c r="A313" s="4"/>
      <c r="B313" s="29">
        <v>11.13</v>
      </c>
      <c r="C313" s="74" t="s">
        <v>543</v>
      </c>
      <c r="D313" s="75" t="s">
        <v>22</v>
      </c>
      <c r="E313" s="31"/>
      <c r="F313" s="31">
        <v>1</v>
      </c>
      <c r="G313" s="32">
        <f t="shared" si="282"/>
        <v>0</v>
      </c>
      <c r="H313" s="33">
        <f t="shared" ref="H313:I313" si="295">+F313/$K$551</f>
        <v>0.2</v>
      </c>
      <c r="I313" s="34">
        <f t="shared" si="295"/>
        <v>0</v>
      </c>
      <c r="J313" s="104"/>
      <c r="K313" s="73"/>
      <c r="L313" s="39"/>
      <c r="N313" s="4"/>
      <c r="O313" s="4"/>
      <c r="P313" s="4"/>
      <c r="Q313" s="39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3">
      <c r="A314" s="4"/>
      <c r="B314" s="10" t="s">
        <v>544</v>
      </c>
      <c r="C314" s="11" t="s">
        <v>545</v>
      </c>
      <c r="D314" s="136"/>
      <c r="E314" s="13"/>
      <c r="F314" s="14"/>
      <c r="G314" s="99">
        <f>G319+G320+G321+G322+G323</f>
        <v>0</v>
      </c>
      <c r="H314" s="65"/>
      <c r="I314" s="65">
        <f>+G314/$K$551</f>
        <v>0</v>
      </c>
      <c r="J314" s="17">
        <f>K314/K551</f>
        <v>0</v>
      </c>
      <c r="K314" s="100">
        <f>SUM(G315:G326)</f>
        <v>0</v>
      </c>
      <c r="L314" s="39"/>
      <c r="N314" s="4"/>
      <c r="O314" s="4"/>
      <c r="P314" s="4"/>
      <c r="Q314" s="39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hidden="1" customHeight="1" x14ac:dyDescent="0.3">
      <c r="A315" s="4"/>
      <c r="B315" s="52">
        <v>12.1</v>
      </c>
      <c r="C315" s="38" t="s">
        <v>546</v>
      </c>
      <c r="D315" s="103" t="s">
        <v>22</v>
      </c>
      <c r="E315" s="31"/>
      <c r="F315" s="31">
        <v>5200</v>
      </c>
      <c r="G315" s="32">
        <f t="shared" ref="G315:G323" si="296">E315*F315</f>
        <v>0</v>
      </c>
      <c r="H315" s="33">
        <f t="shared" ref="H315:I315" si="297">+F315/$K$551</f>
        <v>1040</v>
      </c>
      <c r="I315" s="34">
        <f t="shared" si="297"/>
        <v>0</v>
      </c>
      <c r="J315" s="104"/>
      <c r="K315" s="73"/>
      <c r="L315" s="39"/>
      <c r="N315" s="4"/>
      <c r="O315" s="4"/>
      <c r="P315" s="4"/>
      <c r="Q315" s="39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hidden="1" customHeight="1" x14ac:dyDescent="0.3">
      <c r="A316" s="4"/>
      <c r="B316" s="29">
        <v>12.2</v>
      </c>
      <c r="C316" s="74" t="s">
        <v>547</v>
      </c>
      <c r="D316" s="75" t="s">
        <v>22</v>
      </c>
      <c r="E316" s="31"/>
      <c r="F316" s="31">
        <v>12400</v>
      </c>
      <c r="G316" s="32">
        <f t="shared" si="296"/>
        <v>0</v>
      </c>
      <c r="H316" s="33">
        <f t="shared" ref="H316:I316" si="298">+F316/$K$551</f>
        <v>2480</v>
      </c>
      <c r="I316" s="34">
        <f t="shared" si="298"/>
        <v>0</v>
      </c>
      <c r="J316" s="104"/>
      <c r="K316" s="73"/>
      <c r="L316" s="39"/>
      <c r="N316" s="4"/>
      <c r="O316" s="4"/>
      <c r="P316" s="4"/>
      <c r="Q316" s="39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hidden="1" customHeight="1" x14ac:dyDescent="0.3">
      <c r="A317" s="4"/>
      <c r="B317" s="52">
        <v>12.3</v>
      </c>
      <c r="C317" s="74" t="s">
        <v>548</v>
      </c>
      <c r="D317" s="75" t="s">
        <v>22</v>
      </c>
      <c r="E317" s="31"/>
      <c r="F317" s="31">
        <v>5200</v>
      </c>
      <c r="G317" s="32">
        <f t="shared" si="296"/>
        <v>0</v>
      </c>
      <c r="H317" s="33">
        <f t="shared" ref="H317:I317" si="299">+F317/$K$551</f>
        <v>1040</v>
      </c>
      <c r="I317" s="34">
        <f t="shared" si="299"/>
        <v>0</v>
      </c>
      <c r="J317" s="104"/>
      <c r="K317" s="73"/>
      <c r="L317" s="39"/>
      <c r="N317" s="4"/>
      <c r="O317" s="4"/>
      <c r="P317" s="4"/>
      <c r="Q317" s="39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hidden="1" customHeight="1" x14ac:dyDescent="0.3">
      <c r="A318" s="4"/>
      <c r="B318" s="52">
        <v>12.4</v>
      </c>
      <c r="C318" s="74" t="s">
        <v>549</v>
      </c>
      <c r="D318" s="75" t="s">
        <v>22</v>
      </c>
      <c r="E318" s="31"/>
      <c r="F318" s="31">
        <v>3400</v>
      </c>
      <c r="G318" s="32">
        <f t="shared" si="296"/>
        <v>0</v>
      </c>
      <c r="H318" s="33">
        <f t="shared" ref="H318:I318" si="300">+F318/$K$551</f>
        <v>680</v>
      </c>
      <c r="I318" s="34">
        <f t="shared" si="300"/>
        <v>0</v>
      </c>
      <c r="J318" s="104"/>
      <c r="K318" s="73"/>
      <c r="L318" s="39"/>
      <c r="N318" s="4"/>
      <c r="O318" s="4"/>
      <c r="P318" s="4"/>
      <c r="Q318" s="39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3">
      <c r="A319" s="4"/>
      <c r="B319" s="52">
        <v>12.5</v>
      </c>
      <c r="C319" s="74" t="s">
        <v>550</v>
      </c>
      <c r="D319" s="75" t="s">
        <v>22</v>
      </c>
      <c r="E319" s="31"/>
      <c r="F319" s="31"/>
      <c r="G319" s="32">
        <f t="shared" si="296"/>
        <v>0</v>
      </c>
      <c r="H319" s="33">
        <f t="shared" ref="H319:I319" si="301">+F319/$K$551</f>
        <v>0</v>
      </c>
      <c r="I319" s="34">
        <f t="shared" si="301"/>
        <v>0</v>
      </c>
      <c r="J319" s="104"/>
      <c r="K319" s="73"/>
      <c r="L319" s="39"/>
      <c r="N319" s="4"/>
      <c r="O319" s="4"/>
      <c r="P319" s="4"/>
      <c r="Q319" s="39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3">
      <c r="A320" s="4"/>
      <c r="B320" s="52">
        <v>12.6</v>
      </c>
      <c r="C320" s="74" t="s">
        <v>551</v>
      </c>
      <c r="D320" s="75" t="s">
        <v>22</v>
      </c>
      <c r="E320" s="31"/>
      <c r="F320" s="31"/>
      <c r="G320" s="32">
        <f t="shared" si="296"/>
        <v>0</v>
      </c>
      <c r="H320" s="33"/>
      <c r="I320" s="34"/>
      <c r="J320" s="104"/>
      <c r="K320" s="73"/>
      <c r="L320" s="39"/>
      <c r="N320" s="4"/>
      <c r="O320" s="4"/>
      <c r="P320" s="4"/>
      <c r="Q320" s="39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3">
      <c r="A321" s="4"/>
      <c r="B321" s="52">
        <v>12.7</v>
      </c>
      <c r="C321" s="74" t="s">
        <v>552</v>
      </c>
      <c r="D321" s="75" t="s">
        <v>22</v>
      </c>
      <c r="E321" s="31"/>
      <c r="F321" s="31"/>
      <c r="G321" s="32">
        <f t="shared" si="296"/>
        <v>0</v>
      </c>
      <c r="H321" s="33"/>
      <c r="I321" s="34"/>
      <c r="J321" s="104"/>
      <c r="K321" s="73"/>
      <c r="L321" s="39"/>
      <c r="N321" s="4"/>
      <c r="O321" s="4"/>
      <c r="P321" s="4"/>
      <c r="Q321" s="39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3">
      <c r="A322" s="4"/>
      <c r="B322" s="52">
        <v>12.8</v>
      </c>
      <c r="C322" s="74" t="s">
        <v>553</v>
      </c>
      <c r="D322" s="75" t="s">
        <v>22</v>
      </c>
      <c r="E322" s="31"/>
      <c r="F322" s="31"/>
      <c r="G322" s="32">
        <f t="shared" si="296"/>
        <v>0</v>
      </c>
      <c r="H322" s="33"/>
      <c r="I322" s="34"/>
      <c r="J322" s="104"/>
      <c r="K322" s="73"/>
      <c r="L322" s="39"/>
      <c r="N322" s="4"/>
      <c r="O322" s="4"/>
      <c r="P322" s="4"/>
      <c r="Q322" s="39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3">
      <c r="A323" s="4"/>
      <c r="B323" s="52">
        <v>12.9</v>
      </c>
      <c r="C323" s="74" t="s">
        <v>554</v>
      </c>
      <c r="D323" s="75" t="s">
        <v>22</v>
      </c>
      <c r="E323" s="31"/>
      <c r="F323" s="31"/>
      <c r="G323" s="32">
        <f t="shared" si="296"/>
        <v>0</v>
      </c>
      <c r="H323" s="33"/>
      <c r="I323" s="34"/>
      <c r="J323" s="104"/>
      <c r="K323" s="73"/>
      <c r="L323" s="39"/>
      <c r="N323" s="4"/>
      <c r="O323" s="4"/>
      <c r="P323" s="4"/>
      <c r="Q323" s="39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hidden="1" customHeight="1" x14ac:dyDescent="0.3">
      <c r="A324" s="4"/>
      <c r="B324" s="52"/>
      <c r="C324" s="74"/>
      <c r="D324" s="75"/>
      <c r="E324" s="31"/>
      <c r="F324" s="31"/>
      <c r="G324" s="32"/>
      <c r="H324" s="33"/>
      <c r="I324" s="34"/>
      <c r="J324" s="104"/>
      <c r="K324" s="73"/>
      <c r="L324" s="39"/>
      <c r="N324" s="4"/>
      <c r="O324" s="4"/>
      <c r="P324" s="4"/>
      <c r="Q324" s="39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hidden="1" customHeight="1" x14ac:dyDescent="0.3">
      <c r="A325" s="4"/>
      <c r="B325" s="52"/>
      <c r="C325" s="74"/>
      <c r="D325" s="75"/>
      <c r="E325" s="31"/>
      <c r="F325" s="31"/>
      <c r="G325" s="32"/>
      <c r="H325" s="33"/>
      <c r="I325" s="34"/>
      <c r="J325" s="104"/>
      <c r="K325" s="73"/>
      <c r="L325" s="39"/>
      <c r="N325" s="4"/>
      <c r="O325" s="4"/>
      <c r="P325" s="4"/>
      <c r="Q325" s="39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hidden="1" customHeight="1" x14ac:dyDescent="0.3">
      <c r="A326" s="4"/>
      <c r="B326" s="52">
        <v>12.6</v>
      </c>
      <c r="C326" s="74" t="s">
        <v>543</v>
      </c>
      <c r="D326" s="75" t="s">
        <v>22</v>
      </c>
      <c r="E326" s="31"/>
      <c r="F326" s="31">
        <v>1</v>
      </c>
      <c r="G326" s="32">
        <f>E326*F326</f>
        <v>0</v>
      </c>
      <c r="H326" s="33">
        <f t="shared" ref="H326:I326" si="302">+F326/$K$551</f>
        <v>0.2</v>
      </c>
      <c r="I326" s="34">
        <f t="shared" si="302"/>
        <v>0</v>
      </c>
      <c r="J326" s="104"/>
      <c r="K326" s="73"/>
      <c r="L326" s="39"/>
      <c r="N326" s="4"/>
      <c r="O326" s="4"/>
      <c r="P326" s="4"/>
      <c r="Q326" s="39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hidden="1" customHeight="1" x14ac:dyDescent="0.3">
      <c r="A327" s="4"/>
      <c r="B327" s="10" t="s">
        <v>555</v>
      </c>
      <c r="C327" s="11" t="s">
        <v>556</v>
      </c>
      <c r="D327" s="136"/>
      <c r="E327" s="13"/>
      <c r="F327" s="14"/>
      <c r="G327" s="197"/>
      <c r="H327" s="65"/>
      <c r="I327" s="65"/>
      <c r="J327" s="17">
        <f>K327/K551</f>
        <v>0</v>
      </c>
      <c r="K327" s="100">
        <f>SUM(G328:G334)</f>
        <v>0</v>
      </c>
      <c r="L327" s="39"/>
      <c r="N327" s="4"/>
      <c r="O327" s="4"/>
      <c r="P327" s="4"/>
      <c r="Q327" s="39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hidden="1" customHeight="1" x14ac:dyDescent="0.3">
      <c r="A328" s="4"/>
      <c r="B328" s="52">
        <v>13.1</v>
      </c>
      <c r="C328" s="38" t="s">
        <v>557</v>
      </c>
      <c r="D328" s="103" t="s">
        <v>22</v>
      </c>
      <c r="E328" s="31"/>
      <c r="F328" s="31">
        <v>1</v>
      </c>
      <c r="G328" s="32">
        <f t="shared" ref="G328:G334" si="303">E328*F328</f>
        <v>0</v>
      </c>
      <c r="H328" s="33">
        <f t="shared" ref="H328:I328" si="304">+F328/$K$551</f>
        <v>0.2</v>
      </c>
      <c r="I328" s="34">
        <f t="shared" si="304"/>
        <v>0</v>
      </c>
      <c r="J328" s="104"/>
      <c r="K328" s="73"/>
      <c r="L328" s="49"/>
      <c r="N328" s="4"/>
      <c r="O328" s="4"/>
      <c r="P328" s="4"/>
      <c r="Q328" s="49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hidden="1" customHeight="1" x14ac:dyDescent="0.3">
      <c r="A329" s="4"/>
      <c r="B329" s="29">
        <v>13.2</v>
      </c>
      <c r="C329" s="74" t="s">
        <v>558</v>
      </c>
      <c r="D329" s="75" t="s">
        <v>22</v>
      </c>
      <c r="E329" s="31"/>
      <c r="F329" s="31">
        <v>1</v>
      </c>
      <c r="G329" s="32">
        <f t="shared" si="303"/>
        <v>0</v>
      </c>
      <c r="H329" s="33">
        <f t="shared" ref="H329:I329" si="305">+F329/$K$551</f>
        <v>0.2</v>
      </c>
      <c r="I329" s="34">
        <f t="shared" si="305"/>
        <v>0</v>
      </c>
      <c r="J329" s="104"/>
      <c r="K329" s="73"/>
      <c r="L329" s="39"/>
      <c r="N329" s="4"/>
      <c r="O329" s="4"/>
      <c r="P329" s="4"/>
      <c r="Q329" s="39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hidden="1" customHeight="1" x14ac:dyDescent="0.3">
      <c r="A330" s="4"/>
      <c r="B330" s="52">
        <v>13.3</v>
      </c>
      <c r="C330" s="74" t="s">
        <v>559</v>
      </c>
      <c r="D330" s="75" t="s">
        <v>22</v>
      </c>
      <c r="E330" s="31"/>
      <c r="F330" s="31">
        <v>1</v>
      </c>
      <c r="G330" s="32">
        <f t="shared" si="303"/>
        <v>0</v>
      </c>
      <c r="H330" s="33">
        <f t="shared" ref="H330:I330" si="306">+F330/$K$551</f>
        <v>0.2</v>
      </c>
      <c r="I330" s="34">
        <f t="shared" si="306"/>
        <v>0</v>
      </c>
      <c r="J330" s="104"/>
      <c r="K330" s="73"/>
      <c r="L330" s="49"/>
      <c r="N330" s="4"/>
      <c r="O330" s="4"/>
      <c r="P330" s="4"/>
      <c r="Q330" s="57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hidden="1" customHeight="1" x14ac:dyDescent="0.3">
      <c r="A331" s="4"/>
      <c r="B331" s="29">
        <v>13.4</v>
      </c>
      <c r="C331" s="74" t="s">
        <v>560</v>
      </c>
      <c r="D331" s="75" t="s">
        <v>22</v>
      </c>
      <c r="E331" s="31"/>
      <c r="F331" s="31">
        <v>1</v>
      </c>
      <c r="G331" s="32">
        <f t="shared" si="303"/>
        <v>0</v>
      </c>
      <c r="H331" s="33">
        <f t="shared" ref="H331:I331" si="307">+F331/$K$551</f>
        <v>0.2</v>
      </c>
      <c r="I331" s="34">
        <f t="shared" si="307"/>
        <v>0</v>
      </c>
      <c r="J331" s="104"/>
      <c r="K331" s="73"/>
      <c r="L331" s="49"/>
      <c r="N331" s="4"/>
      <c r="O331" s="4"/>
      <c r="P331" s="4"/>
      <c r="Q331" s="57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hidden="1" customHeight="1" x14ac:dyDescent="0.3">
      <c r="A332" s="4"/>
      <c r="B332" s="29">
        <v>13.5</v>
      </c>
      <c r="C332" s="196" t="s">
        <v>561</v>
      </c>
      <c r="D332" s="75" t="s">
        <v>22</v>
      </c>
      <c r="E332" s="106"/>
      <c r="F332" s="106">
        <v>1</v>
      </c>
      <c r="G332" s="129">
        <f t="shared" si="303"/>
        <v>0</v>
      </c>
      <c r="H332" s="33">
        <f t="shared" ref="H332:I332" si="308">+F332/$K$551</f>
        <v>0.2</v>
      </c>
      <c r="I332" s="34">
        <f t="shared" si="308"/>
        <v>0</v>
      </c>
      <c r="J332" s="97"/>
      <c r="K332" s="61"/>
      <c r="L332" s="49"/>
      <c r="N332" s="4"/>
      <c r="O332" s="4"/>
      <c r="P332" s="4"/>
      <c r="Q332" s="57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hidden="1" customHeight="1" x14ac:dyDescent="0.3">
      <c r="A333" s="4"/>
      <c r="B333" s="52">
        <v>13.6</v>
      </c>
      <c r="C333" s="74" t="s">
        <v>562</v>
      </c>
      <c r="D333" s="75" t="s">
        <v>22</v>
      </c>
      <c r="E333" s="31"/>
      <c r="F333" s="31">
        <v>1</v>
      </c>
      <c r="G333" s="32">
        <f t="shared" si="303"/>
        <v>0</v>
      </c>
      <c r="H333" s="33">
        <f t="shared" ref="H333:I333" si="309">+F333/$K$551</f>
        <v>0.2</v>
      </c>
      <c r="I333" s="34">
        <f t="shared" si="309"/>
        <v>0</v>
      </c>
      <c r="J333" s="198"/>
      <c r="K333" s="199"/>
      <c r="L333" s="49"/>
      <c r="N333" s="4"/>
      <c r="O333" s="4"/>
      <c r="P333" s="4"/>
      <c r="Q333" s="57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hidden="1" customHeight="1" x14ac:dyDescent="0.3">
      <c r="A334" s="4"/>
      <c r="B334" s="52">
        <v>13.7</v>
      </c>
      <c r="C334" s="74" t="s">
        <v>543</v>
      </c>
      <c r="D334" s="75" t="s">
        <v>22</v>
      </c>
      <c r="E334" s="31"/>
      <c r="F334" s="31">
        <v>1</v>
      </c>
      <c r="G334" s="32">
        <f t="shared" si="303"/>
        <v>0</v>
      </c>
      <c r="H334" s="33">
        <f t="shared" ref="H334:I334" si="310">+F334/$K$551</f>
        <v>0.2</v>
      </c>
      <c r="I334" s="34">
        <f t="shared" si="310"/>
        <v>0</v>
      </c>
      <c r="J334" s="198"/>
      <c r="K334" s="199"/>
      <c r="L334" s="49"/>
      <c r="N334" s="4"/>
      <c r="O334" s="4"/>
      <c r="P334" s="4"/>
      <c r="Q334" s="57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3">
      <c r="A335" s="4"/>
      <c r="B335" s="10" t="s">
        <v>563</v>
      </c>
      <c r="C335" s="11" t="s">
        <v>564</v>
      </c>
      <c r="D335" s="136"/>
      <c r="E335" s="13"/>
      <c r="F335" s="14"/>
      <c r="G335" s="99">
        <f>G336+G337</f>
        <v>0</v>
      </c>
      <c r="H335" s="65"/>
      <c r="I335" s="65">
        <f>+G335/$K$551</f>
        <v>0</v>
      </c>
      <c r="J335" s="17">
        <f>K335/K551</f>
        <v>0</v>
      </c>
      <c r="K335" s="100">
        <f>SUM(G336:G348)</f>
        <v>0</v>
      </c>
      <c r="L335" s="49"/>
      <c r="N335" s="4"/>
      <c r="O335" s="4"/>
      <c r="P335" s="4"/>
      <c r="Q335" s="57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3">
      <c r="A336" s="4"/>
      <c r="B336" s="171">
        <v>14.1</v>
      </c>
      <c r="C336" s="200" t="s">
        <v>565</v>
      </c>
      <c r="D336" s="103" t="s">
        <v>22</v>
      </c>
      <c r="E336" s="31"/>
      <c r="F336" s="31"/>
      <c r="G336" s="32">
        <f t="shared" ref="G336:G348" si="311">E336*F336</f>
        <v>0</v>
      </c>
      <c r="H336" s="33">
        <f t="shared" ref="H336:I336" si="312">+F336/$K$551</f>
        <v>0</v>
      </c>
      <c r="I336" s="34">
        <f t="shared" si="312"/>
        <v>0</v>
      </c>
      <c r="J336" s="104"/>
      <c r="K336" s="73"/>
      <c r="L336" s="49"/>
      <c r="N336" s="4"/>
      <c r="O336" s="4"/>
      <c r="P336" s="4"/>
      <c r="Q336" s="57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3">
      <c r="A337" s="4"/>
      <c r="B337" s="29">
        <v>14.2</v>
      </c>
      <c r="C337" s="200" t="s">
        <v>566</v>
      </c>
      <c r="D337" s="75" t="s">
        <v>22</v>
      </c>
      <c r="E337" s="31"/>
      <c r="F337" s="31"/>
      <c r="G337" s="32">
        <f t="shared" si="311"/>
        <v>0</v>
      </c>
      <c r="H337" s="33">
        <f t="shared" ref="H337:I337" si="313">+F337/$K$551</f>
        <v>0</v>
      </c>
      <c r="I337" s="34">
        <f t="shared" si="313"/>
        <v>0</v>
      </c>
      <c r="J337" s="104"/>
      <c r="K337" s="73"/>
      <c r="L337" s="49"/>
      <c r="N337" s="4"/>
      <c r="O337" s="4"/>
      <c r="P337" s="4"/>
      <c r="Q337" s="57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hidden="1" customHeight="1" x14ac:dyDescent="0.3">
      <c r="A338" s="4"/>
      <c r="B338" s="171">
        <v>14.3</v>
      </c>
      <c r="C338" s="200" t="s">
        <v>567</v>
      </c>
      <c r="D338" s="75" t="s">
        <v>22</v>
      </c>
      <c r="E338" s="31"/>
      <c r="F338" s="31">
        <v>1</v>
      </c>
      <c r="G338" s="32">
        <f t="shared" si="311"/>
        <v>0</v>
      </c>
      <c r="H338" s="33">
        <f t="shared" ref="H338:I338" si="314">+F338/$K$551</f>
        <v>0.2</v>
      </c>
      <c r="I338" s="34">
        <f t="shared" si="314"/>
        <v>0</v>
      </c>
      <c r="J338" s="104"/>
      <c r="K338" s="73"/>
      <c r="L338" s="49"/>
      <c r="N338" s="4"/>
      <c r="O338" s="4"/>
      <c r="P338" s="4"/>
      <c r="Q338" s="57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hidden="1" customHeight="1" x14ac:dyDescent="0.3">
      <c r="A339" s="4"/>
      <c r="B339" s="29">
        <v>14.4</v>
      </c>
      <c r="C339" s="200" t="s">
        <v>568</v>
      </c>
      <c r="D339" s="75" t="s">
        <v>22</v>
      </c>
      <c r="E339" s="31"/>
      <c r="F339" s="31">
        <v>1</v>
      </c>
      <c r="G339" s="32">
        <f t="shared" si="311"/>
        <v>0</v>
      </c>
      <c r="H339" s="33">
        <f t="shared" ref="H339:I339" si="315">+F339/$K$551</f>
        <v>0.2</v>
      </c>
      <c r="I339" s="34">
        <f t="shared" si="315"/>
        <v>0</v>
      </c>
      <c r="J339" s="104"/>
      <c r="K339" s="73"/>
      <c r="L339" s="49"/>
      <c r="N339" s="4"/>
      <c r="O339" s="4"/>
      <c r="P339" s="4"/>
      <c r="Q339" s="57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hidden="1" customHeight="1" x14ac:dyDescent="0.3">
      <c r="A340" s="4"/>
      <c r="B340" s="171">
        <v>14.5</v>
      </c>
      <c r="C340" s="200" t="s">
        <v>569</v>
      </c>
      <c r="D340" s="75" t="s">
        <v>22</v>
      </c>
      <c r="E340" s="31"/>
      <c r="F340" s="31">
        <v>1</v>
      </c>
      <c r="G340" s="32">
        <f t="shared" si="311"/>
        <v>0</v>
      </c>
      <c r="H340" s="33">
        <f t="shared" ref="H340:I340" si="316">+F340/$K$551</f>
        <v>0.2</v>
      </c>
      <c r="I340" s="34">
        <f t="shared" si="316"/>
        <v>0</v>
      </c>
      <c r="J340" s="104"/>
      <c r="K340" s="73"/>
      <c r="L340" s="49"/>
      <c r="N340" s="4"/>
      <c r="O340" s="4"/>
      <c r="P340" s="4"/>
      <c r="Q340" s="57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hidden="1" customHeight="1" x14ac:dyDescent="0.3">
      <c r="A341" s="4"/>
      <c r="B341" s="29">
        <v>14.6</v>
      </c>
      <c r="C341" s="200" t="s">
        <v>570</v>
      </c>
      <c r="D341" s="75" t="s">
        <v>22</v>
      </c>
      <c r="E341" s="31"/>
      <c r="F341" s="31">
        <v>1</v>
      </c>
      <c r="G341" s="32">
        <f t="shared" si="311"/>
        <v>0</v>
      </c>
      <c r="H341" s="33">
        <f t="shared" ref="H341:I341" si="317">+F341/$K$551</f>
        <v>0.2</v>
      </c>
      <c r="I341" s="34">
        <f t="shared" si="317"/>
        <v>0</v>
      </c>
      <c r="J341" s="104"/>
      <c r="K341" s="73"/>
      <c r="L341" s="49"/>
      <c r="N341" s="4"/>
      <c r="O341" s="4"/>
      <c r="P341" s="4"/>
      <c r="Q341" s="57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hidden="1" customHeight="1" x14ac:dyDescent="0.3">
      <c r="A342" s="4"/>
      <c r="B342" s="171">
        <v>14.7</v>
      </c>
      <c r="C342" s="200" t="s">
        <v>571</v>
      </c>
      <c r="D342" s="75" t="s">
        <v>22</v>
      </c>
      <c r="E342" s="31"/>
      <c r="F342" s="31">
        <v>1</v>
      </c>
      <c r="G342" s="32">
        <f t="shared" si="311"/>
        <v>0</v>
      </c>
      <c r="H342" s="33">
        <f t="shared" ref="H342:I342" si="318">+F342/$K$551</f>
        <v>0.2</v>
      </c>
      <c r="I342" s="34">
        <f t="shared" si="318"/>
        <v>0</v>
      </c>
      <c r="J342" s="104"/>
      <c r="K342" s="73"/>
      <c r="L342" s="49"/>
      <c r="N342" s="4"/>
      <c r="O342" s="4"/>
      <c r="P342" s="4"/>
      <c r="Q342" s="57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hidden="1" customHeight="1" x14ac:dyDescent="0.3">
      <c r="A343" s="4"/>
      <c r="B343" s="29">
        <v>14.8</v>
      </c>
      <c r="C343" s="201" t="s">
        <v>572</v>
      </c>
      <c r="D343" s="126" t="s">
        <v>22</v>
      </c>
      <c r="E343" s="106"/>
      <c r="F343" s="31">
        <v>1</v>
      </c>
      <c r="G343" s="32">
        <f t="shared" si="311"/>
        <v>0</v>
      </c>
      <c r="H343" s="33">
        <f t="shared" ref="H343:I343" si="319">+F343/$K$551</f>
        <v>0.2</v>
      </c>
      <c r="I343" s="34">
        <f t="shared" si="319"/>
        <v>0</v>
      </c>
      <c r="J343" s="97"/>
      <c r="K343" s="61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hidden="1" customHeight="1" x14ac:dyDescent="0.3">
      <c r="A344" s="4"/>
      <c r="B344" s="171">
        <v>14.9</v>
      </c>
      <c r="C344" s="202" t="s">
        <v>573</v>
      </c>
      <c r="D344" s="126" t="s">
        <v>41</v>
      </c>
      <c r="E344" s="106"/>
      <c r="F344" s="31">
        <v>1</v>
      </c>
      <c r="G344" s="32">
        <f t="shared" si="311"/>
        <v>0</v>
      </c>
      <c r="H344" s="33">
        <f t="shared" ref="H344:I344" si="320">+F344/$K$551</f>
        <v>0.2</v>
      </c>
      <c r="I344" s="34">
        <f t="shared" si="320"/>
        <v>0</v>
      </c>
      <c r="J344" s="50"/>
      <c r="K344" s="51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hidden="1" customHeight="1" x14ac:dyDescent="0.3">
      <c r="A345" s="4"/>
      <c r="B345" s="103">
        <v>14.1</v>
      </c>
      <c r="C345" s="202" t="s">
        <v>574</v>
      </c>
      <c r="D345" s="75" t="s">
        <v>41</v>
      </c>
      <c r="E345" s="106"/>
      <c r="F345" s="31">
        <v>1</v>
      </c>
      <c r="G345" s="32">
        <f t="shared" si="311"/>
        <v>0</v>
      </c>
      <c r="H345" s="33">
        <f t="shared" ref="H345:I345" si="321">+F345/$K$551</f>
        <v>0.2</v>
      </c>
      <c r="I345" s="34">
        <f t="shared" si="321"/>
        <v>0</v>
      </c>
      <c r="J345" s="50"/>
      <c r="K345" s="51"/>
      <c r="L345" s="57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hidden="1" customHeight="1" x14ac:dyDescent="0.3">
      <c r="A346" s="4"/>
      <c r="B346" s="29">
        <v>14.11</v>
      </c>
      <c r="C346" s="30" t="s">
        <v>575</v>
      </c>
      <c r="D346" s="29" t="s">
        <v>22</v>
      </c>
      <c r="E346" s="31"/>
      <c r="F346" s="31">
        <v>1</v>
      </c>
      <c r="G346" s="32">
        <f t="shared" si="311"/>
        <v>0</v>
      </c>
      <c r="H346" s="33">
        <f t="shared" ref="H346:I346" si="322">+F346/$K$551</f>
        <v>0.2</v>
      </c>
      <c r="I346" s="34">
        <f t="shared" si="322"/>
        <v>0</v>
      </c>
      <c r="J346" s="104"/>
      <c r="K346" s="73"/>
      <c r="L346" s="39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hidden="1" customHeight="1" x14ac:dyDescent="0.3">
      <c r="A347" s="4"/>
      <c r="B347" s="29">
        <v>14.12</v>
      </c>
      <c r="C347" s="30" t="s">
        <v>576</v>
      </c>
      <c r="D347" s="29" t="s">
        <v>22</v>
      </c>
      <c r="E347" s="31"/>
      <c r="F347" s="31">
        <v>1</v>
      </c>
      <c r="G347" s="32">
        <f t="shared" si="311"/>
        <v>0</v>
      </c>
      <c r="H347" s="33">
        <f t="shared" ref="H347:I347" si="323">+F347/$K$551</f>
        <v>0.2</v>
      </c>
      <c r="I347" s="34">
        <f t="shared" si="323"/>
        <v>0</v>
      </c>
      <c r="J347" s="104"/>
      <c r="K347" s="73"/>
      <c r="L347" s="39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hidden="1" customHeight="1" x14ac:dyDescent="0.3">
      <c r="A348" s="4"/>
      <c r="B348" s="75">
        <v>14.13</v>
      </c>
      <c r="C348" s="202" t="s">
        <v>577</v>
      </c>
      <c r="D348" s="75" t="s">
        <v>22</v>
      </c>
      <c r="E348" s="106"/>
      <c r="F348" s="31">
        <v>1</v>
      </c>
      <c r="G348" s="32">
        <f t="shared" si="311"/>
        <v>0</v>
      </c>
      <c r="H348" s="33">
        <f t="shared" ref="H348:I348" si="324">+F348/$K$551</f>
        <v>0.2</v>
      </c>
      <c r="I348" s="34">
        <f t="shared" si="324"/>
        <v>0</v>
      </c>
      <c r="J348" s="50"/>
      <c r="K348" s="51"/>
      <c r="L348" s="57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hidden="1" customHeight="1" x14ac:dyDescent="0.3">
      <c r="A349" s="4"/>
      <c r="B349" s="10" t="s">
        <v>578</v>
      </c>
      <c r="C349" s="11" t="s">
        <v>579</v>
      </c>
      <c r="D349" s="136"/>
      <c r="E349" s="13"/>
      <c r="F349" s="14"/>
      <c r="G349" s="197"/>
      <c r="H349" s="65"/>
      <c r="I349" s="65"/>
      <c r="J349" s="17">
        <f>K349/K551</f>
        <v>0</v>
      </c>
      <c r="K349" s="100">
        <f>SUM(G350:G354)</f>
        <v>0</v>
      </c>
      <c r="L349" s="39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hidden="1" customHeight="1" x14ac:dyDescent="0.3">
      <c r="A350" s="4"/>
      <c r="B350" s="58">
        <v>15.1</v>
      </c>
      <c r="C350" s="107" t="s">
        <v>580</v>
      </c>
      <c r="D350" s="58" t="s">
        <v>22</v>
      </c>
      <c r="E350" s="31"/>
      <c r="F350" s="31">
        <v>1</v>
      </c>
      <c r="G350" s="32">
        <f t="shared" ref="G350:G354" si="325">E350*F350</f>
        <v>0</v>
      </c>
      <c r="H350" s="33">
        <f t="shared" ref="H350:I350" si="326">+F350/$K$551</f>
        <v>0.2</v>
      </c>
      <c r="I350" s="34">
        <f t="shared" si="326"/>
        <v>0</v>
      </c>
      <c r="J350" s="97"/>
      <c r="K350" s="61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hidden="1" customHeight="1" x14ac:dyDescent="0.3">
      <c r="A351" s="4"/>
      <c r="B351" s="29">
        <v>15.2</v>
      </c>
      <c r="C351" s="202" t="s">
        <v>581</v>
      </c>
      <c r="D351" s="29" t="s">
        <v>22</v>
      </c>
      <c r="E351" s="31"/>
      <c r="F351" s="31">
        <v>1</v>
      </c>
      <c r="G351" s="32">
        <f t="shared" si="325"/>
        <v>0</v>
      </c>
      <c r="H351" s="33">
        <f t="shared" ref="H351:I351" si="327">+F351/$K$551</f>
        <v>0.2</v>
      </c>
      <c r="I351" s="34">
        <f t="shared" si="327"/>
        <v>0</v>
      </c>
      <c r="J351" s="50"/>
      <c r="K351" s="51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hidden="1" customHeight="1" x14ac:dyDescent="0.3">
      <c r="A352" s="4"/>
      <c r="B352" s="29">
        <v>15.3</v>
      </c>
      <c r="C352" s="200" t="s">
        <v>582</v>
      </c>
      <c r="D352" s="29" t="s">
        <v>22</v>
      </c>
      <c r="E352" s="31"/>
      <c r="F352" s="31">
        <v>1</v>
      </c>
      <c r="G352" s="32">
        <f t="shared" si="325"/>
        <v>0</v>
      </c>
      <c r="H352" s="33">
        <f t="shared" ref="H352:I352" si="328">+F352/$K$551</f>
        <v>0.2</v>
      </c>
      <c r="I352" s="34">
        <f t="shared" si="328"/>
        <v>0</v>
      </c>
      <c r="J352" s="50"/>
      <c r="K352" s="51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hidden="1" customHeight="1" x14ac:dyDescent="0.3">
      <c r="A353" s="4"/>
      <c r="B353" s="29">
        <v>15.4</v>
      </c>
      <c r="C353" s="200" t="s">
        <v>583</v>
      </c>
      <c r="D353" s="29" t="s">
        <v>120</v>
      </c>
      <c r="E353" s="31"/>
      <c r="F353" s="31">
        <v>1</v>
      </c>
      <c r="G353" s="32">
        <f t="shared" si="325"/>
        <v>0</v>
      </c>
      <c r="H353" s="33">
        <f t="shared" ref="H353:I353" si="329">+F353/$K$551</f>
        <v>0.2</v>
      </c>
      <c r="I353" s="34">
        <f t="shared" si="329"/>
        <v>0</v>
      </c>
      <c r="J353" s="50"/>
      <c r="K353" s="51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hidden="1" customHeight="1" x14ac:dyDescent="0.3">
      <c r="A354" s="4"/>
      <c r="B354" s="58">
        <v>15.5</v>
      </c>
      <c r="C354" s="107" t="s">
        <v>584</v>
      </c>
      <c r="D354" s="58" t="s">
        <v>22</v>
      </c>
      <c r="E354" s="31"/>
      <c r="F354" s="31">
        <v>1</v>
      </c>
      <c r="G354" s="32">
        <f t="shared" si="325"/>
        <v>0</v>
      </c>
      <c r="H354" s="33">
        <f t="shared" ref="H354:I354" si="330">+F354/$K$551</f>
        <v>0.2</v>
      </c>
      <c r="I354" s="34">
        <f t="shared" si="330"/>
        <v>0</v>
      </c>
      <c r="J354" s="97"/>
      <c r="K354" s="61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hidden="1" customHeight="1" x14ac:dyDescent="0.3">
      <c r="A355" s="4"/>
      <c r="B355" s="10" t="s">
        <v>585</v>
      </c>
      <c r="C355" s="11" t="s">
        <v>586</v>
      </c>
      <c r="D355" s="136"/>
      <c r="E355" s="13"/>
      <c r="F355" s="14"/>
      <c r="G355" s="197"/>
      <c r="H355" s="65"/>
      <c r="I355" s="65"/>
      <c r="J355" s="17">
        <f>K355/K551</f>
        <v>0</v>
      </c>
      <c r="K355" s="100">
        <f>SUM(G356:G358)</f>
        <v>0</v>
      </c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hidden="1" customHeight="1" x14ac:dyDescent="0.3">
      <c r="A356" s="4"/>
      <c r="B356" s="52">
        <v>16.100000000000001</v>
      </c>
      <c r="C356" s="38" t="s">
        <v>587</v>
      </c>
      <c r="D356" s="52" t="s">
        <v>22</v>
      </c>
      <c r="E356" s="31"/>
      <c r="F356" s="31">
        <v>1</v>
      </c>
      <c r="G356" s="32">
        <f t="shared" ref="G356:G358" si="331">E356*F356</f>
        <v>0</v>
      </c>
      <c r="H356" s="33">
        <f t="shared" ref="H356:I356" si="332">+F356/$K$551</f>
        <v>0.2</v>
      </c>
      <c r="I356" s="34">
        <f t="shared" si="332"/>
        <v>0</v>
      </c>
      <c r="J356" s="104"/>
      <c r="K356" s="7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hidden="1" customHeight="1" x14ac:dyDescent="0.3">
      <c r="A357" s="4"/>
      <c r="B357" s="52">
        <v>16.2</v>
      </c>
      <c r="C357" s="38" t="s">
        <v>588</v>
      </c>
      <c r="D357" s="52" t="s">
        <v>22</v>
      </c>
      <c r="E357" s="31"/>
      <c r="F357" s="31">
        <v>1</v>
      </c>
      <c r="G357" s="32">
        <f t="shared" si="331"/>
        <v>0</v>
      </c>
      <c r="H357" s="33">
        <f t="shared" ref="H357:I357" si="333">+F357/$K$551</f>
        <v>0.2</v>
      </c>
      <c r="I357" s="34">
        <f t="shared" si="333"/>
        <v>0</v>
      </c>
      <c r="J357" s="104"/>
      <c r="K357" s="7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hidden="1" customHeight="1" x14ac:dyDescent="0.3">
      <c r="A358" s="4"/>
      <c r="B358" s="29">
        <v>16.3</v>
      </c>
      <c r="C358" s="38" t="s">
        <v>589</v>
      </c>
      <c r="D358" s="29" t="s">
        <v>22</v>
      </c>
      <c r="E358" s="31"/>
      <c r="F358" s="31">
        <v>1</v>
      </c>
      <c r="G358" s="32">
        <f t="shared" si="331"/>
        <v>0</v>
      </c>
      <c r="H358" s="33">
        <f t="shared" ref="H358:I358" si="334">+F358/$K$551</f>
        <v>0.2</v>
      </c>
      <c r="I358" s="34">
        <f t="shared" si="334"/>
        <v>0</v>
      </c>
      <c r="J358" s="104"/>
      <c r="K358" s="7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hidden="1" customHeight="1" x14ac:dyDescent="0.3">
      <c r="A359" s="4"/>
      <c r="B359" s="10" t="s">
        <v>590</v>
      </c>
      <c r="C359" s="11" t="s">
        <v>591</v>
      </c>
      <c r="D359" s="136"/>
      <c r="E359" s="13"/>
      <c r="F359" s="14"/>
      <c r="G359" s="99">
        <f>G361+G373</f>
        <v>0</v>
      </c>
      <c r="H359" s="65"/>
      <c r="I359" s="65">
        <f>+G359/$K$551</f>
        <v>0</v>
      </c>
      <c r="J359" s="17">
        <f>K359/K551</f>
        <v>0</v>
      </c>
      <c r="K359" s="100">
        <f>G360+G382+G392+G398</f>
        <v>0</v>
      </c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hidden="1" customHeight="1" x14ac:dyDescent="0.3">
      <c r="A360" s="4"/>
      <c r="B360" s="162" t="s">
        <v>592</v>
      </c>
      <c r="C360" s="20" t="s">
        <v>593</v>
      </c>
      <c r="D360" s="147"/>
      <c r="E360" s="148"/>
      <c r="F360" s="44"/>
      <c r="G360" s="111">
        <f>G361+G373</f>
        <v>0</v>
      </c>
      <c r="H360" s="46"/>
      <c r="I360" s="46"/>
      <c r="J360" s="47"/>
      <c r="K360" s="48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hidden="1" customHeight="1" x14ac:dyDescent="0.3">
      <c r="A361" s="4"/>
      <c r="B361" s="112"/>
      <c r="C361" s="113" t="s">
        <v>594</v>
      </c>
      <c r="D361" s="114"/>
      <c r="E361" s="115"/>
      <c r="F361" s="116"/>
      <c r="G361" s="117">
        <f>G366</f>
        <v>0</v>
      </c>
      <c r="H361" s="118"/>
      <c r="I361" s="118"/>
      <c r="J361" s="119"/>
      <c r="K361" s="120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hidden="1" customHeight="1" x14ac:dyDescent="0.3">
      <c r="A362" s="4"/>
      <c r="B362" s="52" t="s">
        <v>595</v>
      </c>
      <c r="C362" s="38" t="s">
        <v>596</v>
      </c>
      <c r="D362" s="103" t="s">
        <v>120</v>
      </c>
      <c r="E362" s="31"/>
      <c r="F362" s="31">
        <v>520</v>
      </c>
      <c r="G362" s="32">
        <f t="shared" ref="G362:G372" si="335">E362*F362</f>
        <v>0</v>
      </c>
      <c r="H362" s="33">
        <f t="shared" ref="H362:I362" si="336">+F362/$K$551</f>
        <v>104</v>
      </c>
      <c r="I362" s="34">
        <f t="shared" si="336"/>
        <v>0</v>
      </c>
      <c r="J362" s="104"/>
      <c r="K362" s="7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hidden="1" customHeight="1" x14ac:dyDescent="0.3">
      <c r="A363" s="4"/>
      <c r="B363" s="52" t="s">
        <v>597</v>
      </c>
      <c r="C363" s="38" t="s">
        <v>598</v>
      </c>
      <c r="D363" s="75" t="s">
        <v>120</v>
      </c>
      <c r="E363" s="31"/>
      <c r="F363" s="31">
        <v>1</v>
      </c>
      <c r="G363" s="32">
        <f t="shared" si="335"/>
        <v>0</v>
      </c>
      <c r="H363" s="33">
        <f t="shared" ref="H363:I363" si="337">+F363/$K$551</f>
        <v>0.2</v>
      </c>
      <c r="I363" s="34">
        <f t="shared" si="337"/>
        <v>0</v>
      </c>
      <c r="J363" s="104"/>
      <c r="K363" s="7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hidden="1" customHeight="1" x14ac:dyDescent="0.3">
      <c r="A364" s="4"/>
      <c r="B364" s="52" t="s">
        <v>599</v>
      </c>
      <c r="C364" s="38" t="s">
        <v>600</v>
      </c>
      <c r="D364" s="75" t="s">
        <v>120</v>
      </c>
      <c r="E364" s="31"/>
      <c r="F364" s="31">
        <v>1</v>
      </c>
      <c r="G364" s="32">
        <f t="shared" si="335"/>
        <v>0</v>
      </c>
      <c r="H364" s="33">
        <f t="shared" ref="H364:I364" si="338">+F364/$K$551</f>
        <v>0.2</v>
      </c>
      <c r="I364" s="34">
        <f t="shared" si="338"/>
        <v>0</v>
      </c>
      <c r="J364" s="104"/>
      <c r="K364" s="7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hidden="1" customHeight="1" x14ac:dyDescent="0.3">
      <c r="A365" s="4"/>
      <c r="B365" s="52" t="s">
        <v>601</v>
      </c>
      <c r="C365" s="74" t="s">
        <v>602</v>
      </c>
      <c r="D365" s="75" t="s">
        <v>120</v>
      </c>
      <c r="E365" s="31"/>
      <c r="F365" s="31">
        <v>1</v>
      </c>
      <c r="G365" s="32">
        <f t="shared" si="335"/>
        <v>0</v>
      </c>
      <c r="H365" s="33">
        <f t="shared" ref="H365:I365" si="339">+F365/$K$551</f>
        <v>0.2</v>
      </c>
      <c r="I365" s="34">
        <f t="shared" si="339"/>
        <v>0</v>
      </c>
      <c r="J365" s="104"/>
      <c r="K365" s="7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hidden="1" customHeight="1" x14ac:dyDescent="0.3">
      <c r="A366" s="4"/>
      <c r="B366" s="52" t="s">
        <v>603</v>
      </c>
      <c r="C366" s="74" t="s">
        <v>604</v>
      </c>
      <c r="D366" s="75" t="s">
        <v>120</v>
      </c>
      <c r="E366" s="31"/>
      <c r="F366" s="31">
        <v>450</v>
      </c>
      <c r="G366" s="32">
        <f t="shared" si="335"/>
        <v>0</v>
      </c>
      <c r="H366" s="33">
        <f t="shared" ref="H366:I366" si="340">+F366/$K$551</f>
        <v>90</v>
      </c>
      <c r="I366" s="34">
        <f t="shared" si="340"/>
        <v>0</v>
      </c>
      <c r="J366" s="104"/>
      <c r="K366" s="7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hidden="1" customHeight="1" x14ac:dyDescent="0.3">
      <c r="A367" s="4"/>
      <c r="B367" s="52" t="s">
        <v>605</v>
      </c>
      <c r="C367" s="74" t="s">
        <v>606</v>
      </c>
      <c r="D367" s="75" t="s">
        <v>120</v>
      </c>
      <c r="E367" s="31"/>
      <c r="F367" s="31">
        <v>1</v>
      </c>
      <c r="G367" s="32">
        <f t="shared" si="335"/>
        <v>0</v>
      </c>
      <c r="H367" s="33">
        <f t="shared" ref="H367:I367" si="341">+F367/$K$551</f>
        <v>0.2</v>
      </c>
      <c r="I367" s="34">
        <f t="shared" si="341"/>
        <v>0</v>
      </c>
      <c r="J367" s="104"/>
      <c r="K367" s="7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hidden="1" customHeight="1" x14ac:dyDescent="0.3">
      <c r="A368" s="4"/>
      <c r="B368" s="52" t="s">
        <v>607</v>
      </c>
      <c r="C368" s="74" t="s">
        <v>608</v>
      </c>
      <c r="D368" s="75" t="s">
        <v>120</v>
      </c>
      <c r="E368" s="31"/>
      <c r="F368" s="31">
        <v>1</v>
      </c>
      <c r="G368" s="32">
        <f t="shared" si="335"/>
        <v>0</v>
      </c>
      <c r="H368" s="33">
        <f t="shared" ref="H368:I368" si="342">+F368/$K$551</f>
        <v>0.2</v>
      </c>
      <c r="I368" s="34">
        <f t="shared" si="342"/>
        <v>0</v>
      </c>
      <c r="J368" s="104"/>
      <c r="K368" s="7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hidden="1" customHeight="1" x14ac:dyDescent="0.3">
      <c r="A369" s="4"/>
      <c r="B369" s="52" t="s">
        <v>609</v>
      </c>
      <c r="C369" s="74" t="s">
        <v>610</v>
      </c>
      <c r="D369" s="75" t="s">
        <v>120</v>
      </c>
      <c r="E369" s="31"/>
      <c r="F369" s="31">
        <v>1</v>
      </c>
      <c r="G369" s="32">
        <f t="shared" si="335"/>
        <v>0</v>
      </c>
      <c r="H369" s="33">
        <f t="shared" ref="H369:I369" si="343">+F369/$K$551</f>
        <v>0.2</v>
      </c>
      <c r="I369" s="34">
        <f t="shared" si="343"/>
        <v>0</v>
      </c>
      <c r="J369" s="104"/>
      <c r="K369" s="7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hidden="1" customHeight="1" x14ac:dyDescent="0.3">
      <c r="A370" s="4"/>
      <c r="B370" s="52" t="s">
        <v>611</v>
      </c>
      <c r="C370" s="74" t="s">
        <v>612</v>
      </c>
      <c r="D370" s="75" t="s">
        <v>120</v>
      </c>
      <c r="E370" s="31"/>
      <c r="F370" s="31">
        <v>1</v>
      </c>
      <c r="G370" s="32">
        <f t="shared" si="335"/>
        <v>0</v>
      </c>
      <c r="H370" s="33">
        <f t="shared" ref="H370:I370" si="344">+F370/$K$551</f>
        <v>0.2</v>
      </c>
      <c r="I370" s="34">
        <f t="shared" si="344"/>
        <v>0</v>
      </c>
      <c r="J370" s="104"/>
      <c r="K370" s="7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hidden="1" customHeight="1" x14ac:dyDescent="0.3">
      <c r="A371" s="4"/>
      <c r="B371" s="52" t="s">
        <v>613</v>
      </c>
      <c r="C371" s="74" t="s">
        <v>614</v>
      </c>
      <c r="D371" s="75" t="s">
        <v>120</v>
      </c>
      <c r="E371" s="31"/>
      <c r="F371" s="31">
        <v>1</v>
      </c>
      <c r="G371" s="32">
        <f t="shared" si="335"/>
        <v>0</v>
      </c>
      <c r="H371" s="33">
        <f t="shared" ref="H371:I371" si="345">+F371/$K$551</f>
        <v>0.2</v>
      </c>
      <c r="I371" s="34">
        <f t="shared" si="345"/>
        <v>0</v>
      </c>
      <c r="J371" s="104"/>
      <c r="K371" s="7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hidden="1" customHeight="1" x14ac:dyDescent="0.3">
      <c r="A372" s="4"/>
      <c r="B372" s="52" t="s">
        <v>615</v>
      </c>
      <c r="C372" s="74" t="s">
        <v>616</v>
      </c>
      <c r="D372" s="75" t="s">
        <v>120</v>
      </c>
      <c r="E372" s="31"/>
      <c r="F372" s="31">
        <v>1</v>
      </c>
      <c r="G372" s="32">
        <f t="shared" si="335"/>
        <v>0</v>
      </c>
      <c r="H372" s="33">
        <f t="shared" ref="H372:I372" si="346">+F372/$K$551</f>
        <v>0.2</v>
      </c>
      <c r="I372" s="34">
        <f t="shared" si="346"/>
        <v>0</v>
      </c>
      <c r="J372" s="104"/>
      <c r="K372" s="7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hidden="1" customHeight="1" x14ac:dyDescent="0.3">
      <c r="A373" s="4"/>
      <c r="B373" s="112"/>
      <c r="C373" s="113" t="s">
        <v>617</v>
      </c>
      <c r="D373" s="114"/>
      <c r="E373" s="115"/>
      <c r="F373" s="116"/>
      <c r="G373" s="117">
        <f>SUM(G374:G381)</f>
        <v>0</v>
      </c>
      <c r="H373" s="118"/>
      <c r="I373" s="118"/>
      <c r="J373" s="119"/>
      <c r="K373" s="120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hidden="1" customHeight="1" x14ac:dyDescent="0.3">
      <c r="A374" s="4"/>
      <c r="B374" s="52" t="s">
        <v>618</v>
      </c>
      <c r="C374" s="74" t="s">
        <v>619</v>
      </c>
      <c r="D374" s="75" t="s">
        <v>120</v>
      </c>
      <c r="E374" s="31"/>
      <c r="F374" s="31">
        <v>420</v>
      </c>
      <c r="G374" s="32">
        <f t="shared" ref="G374:G381" si="347">E374*F374</f>
        <v>0</v>
      </c>
      <c r="H374" s="33">
        <f t="shared" ref="H374:I374" si="348">+F374/$K$551</f>
        <v>84</v>
      </c>
      <c r="I374" s="34">
        <f t="shared" si="348"/>
        <v>0</v>
      </c>
      <c r="J374" s="104"/>
      <c r="K374" s="7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hidden="1" customHeight="1" x14ac:dyDescent="0.3">
      <c r="A375" s="4"/>
      <c r="B375" s="52" t="s">
        <v>620</v>
      </c>
      <c r="C375" s="74" t="s">
        <v>621</v>
      </c>
      <c r="D375" s="75" t="s">
        <v>120</v>
      </c>
      <c r="E375" s="31"/>
      <c r="F375" s="31">
        <v>1</v>
      </c>
      <c r="G375" s="32">
        <f t="shared" si="347"/>
        <v>0</v>
      </c>
      <c r="H375" s="33">
        <f t="shared" ref="H375:I375" si="349">+F375/$K$551</f>
        <v>0.2</v>
      </c>
      <c r="I375" s="34">
        <f t="shared" si="349"/>
        <v>0</v>
      </c>
      <c r="J375" s="104"/>
      <c r="K375" s="7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hidden="1" customHeight="1" x14ac:dyDescent="0.3">
      <c r="A376" s="4"/>
      <c r="B376" s="52" t="s">
        <v>622</v>
      </c>
      <c r="C376" s="74" t="s">
        <v>600</v>
      </c>
      <c r="D376" s="75" t="s">
        <v>120</v>
      </c>
      <c r="E376" s="31"/>
      <c r="F376" s="31">
        <v>1</v>
      </c>
      <c r="G376" s="32">
        <f t="shared" si="347"/>
        <v>0</v>
      </c>
      <c r="H376" s="33">
        <f t="shared" ref="H376:I376" si="350">+F376/$K$551</f>
        <v>0.2</v>
      </c>
      <c r="I376" s="34">
        <f t="shared" si="350"/>
        <v>0</v>
      </c>
      <c r="J376" s="104"/>
      <c r="K376" s="7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hidden="1" customHeight="1" x14ac:dyDescent="0.3">
      <c r="A377" s="4"/>
      <c r="B377" s="52" t="s">
        <v>623</v>
      </c>
      <c r="C377" s="74" t="s">
        <v>624</v>
      </c>
      <c r="D377" s="75" t="s">
        <v>120</v>
      </c>
      <c r="E377" s="31"/>
      <c r="F377" s="31">
        <v>1</v>
      </c>
      <c r="G377" s="32">
        <f t="shared" si="347"/>
        <v>0</v>
      </c>
      <c r="H377" s="33">
        <f t="shared" ref="H377:I377" si="351">+F377/$K$551</f>
        <v>0.2</v>
      </c>
      <c r="I377" s="34">
        <f t="shared" si="351"/>
        <v>0</v>
      </c>
      <c r="J377" s="104"/>
      <c r="K377" s="7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hidden="1" customHeight="1" x14ac:dyDescent="0.3">
      <c r="A378" s="4"/>
      <c r="B378" s="52" t="s">
        <v>625</v>
      </c>
      <c r="C378" s="74" t="s">
        <v>626</v>
      </c>
      <c r="D378" s="75" t="s">
        <v>120</v>
      </c>
      <c r="E378" s="31"/>
      <c r="F378" s="31">
        <v>1</v>
      </c>
      <c r="G378" s="32">
        <f t="shared" si="347"/>
        <v>0</v>
      </c>
      <c r="H378" s="33">
        <f t="shared" ref="H378:I378" si="352">+F378/$K$551</f>
        <v>0.2</v>
      </c>
      <c r="I378" s="34">
        <f t="shared" si="352"/>
        <v>0</v>
      </c>
      <c r="J378" s="104"/>
      <c r="K378" s="7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hidden="1" customHeight="1" x14ac:dyDescent="0.3">
      <c r="A379" s="4"/>
      <c r="B379" s="52" t="s">
        <v>627</v>
      </c>
      <c r="C379" s="74" t="s">
        <v>628</v>
      </c>
      <c r="D379" s="75" t="s">
        <v>120</v>
      </c>
      <c r="E379" s="31"/>
      <c r="F379" s="31">
        <v>1</v>
      </c>
      <c r="G379" s="32">
        <f t="shared" si="347"/>
        <v>0</v>
      </c>
      <c r="H379" s="33">
        <f t="shared" ref="H379:I379" si="353">+F379/$K$551</f>
        <v>0.2</v>
      </c>
      <c r="I379" s="34">
        <f t="shared" si="353"/>
        <v>0</v>
      </c>
      <c r="J379" s="104"/>
      <c r="K379" s="7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hidden="1" customHeight="1" x14ac:dyDescent="0.3">
      <c r="A380" s="4"/>
      <c r="B380" s="52" t="s">
        <v>629</v>
      </c>
      <c r="C380" s="54" t="s">
        <v>630</v>
      </c>
      <c r="D380" s="75" t="s">
        <v>120</v>
      </c>
      <c r="E380" s="31"/>
      <c r="F380" s="31">
        <v>488</v>
      </c>
      <c r="G380" s="32">
        <f t="shared" si="347"/>
        <v>0</v>
      </c>
      <c r="H380" s="33">
        <f t="shared" ref="H380:I380" si="354">+F380/$K$551</f>
        <v>97.6</v>
      </c>
      <c r="I380" s="34">
        <f t="shared" si="354"/>
        <v>0</v>
      </c>
      <c r="J380" s="104"/>
      <c r="K380" s="7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hidden="1" customHeight="1" x14ac:dyDescent="0.3">
      <c r="A381" s="4"/>
      <c r="B381" s="52" t="s">
        <v>631</v>
      </c>
      <c r="C381" s="74" t="s">
        <v>632</v>
      </c>
      <c r="D381" s="75" t="s">
        <v>120</v>
      </c>
      <c r="E381" s="31"/>
      <c r="F381" s="31">
        <v>1</v>
      </c>
      <c r="G381" s="32">
        <f t="shared" si="347"/>
        <v>0</v>
      </c>
      <c r="H381" s="33">
        <f t="shared" ref="H381:I381" si="355">+F381/$K$551</f>
        <v>0.2</v>
      </c>
      <c r="I381" s="34">
        <f t="shared" si="355"/>
        <v>0</v>
      </c>
      <c r="J381" s="104"/>
      <c r="K381" s="7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hidden="1" customHeight="1" x14ac:dyDescent="0.3">
      <c r="A382" s="4"/>
      <c r="B382" s="162" t="s">
        <v>633</v>
      </c>
      <c r="C382" s="203" t="s">
        <v>634</v>
      </c>
      <c r="D382" s="147"/>
      <c r="E382" s="148"/>
      <c r="F382" s="44"/>
      <c r="G382" s="111">
        <f>SUM(G383:G391)</f>
        <v>0</v>
      </c>
      <c r="H382" s="46"/>
      <c r="I382" s="46"/>
      <c r="J382" s="47"/>
      <c r="K382" s="48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hidden="1" customHeight="1" x14ac:dyDescent="0.3">
      <c r="A383" s="4"/>
      <c r="B383" s="52" t="s">
        <v>635</v>
      </c>
      <c r="C383" s="30" t="s">
        <v>636</v>
      </c>
      <c r="D383" s="75" t="s">
        <v>19</v>
      </c>
      <c r="E383" s="31"/>
      <c r="F383" s="31">
        <v>1</v>
      </c>
      <c r="G383" s="32">
        <f t="shared" ref="G383:G391" si="356">E383*F383</f>
        <v>0</v>
      </c>
      <c r="H383" s="33">
        <f t="shared" ref="H383:I383" si="357">+F383/$K$551</f>
        <v>0.2</v>
      </c>
      <c r="I383" s="34">
        <f t="shared" si="357"/>
        <v>0</v>
      </c>
      <c r="J383" s="121"/>
      <c r="K383" s="51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hidden="1" customHeight="1" x14ac:dyDescent="0.3">
      <c r="A384" s="4"/>
      <c r="B384" s="52" t="s">
        <v>637</v>
      </c>
      <c r="C384" s="30" t="s">
        <v>638</v>
      </c>
      <c r="D384" s="75" t="s">
        <v>19</v>
      </c>
      <c r="E384" s="31"/>
      <c r="F384" s="31">
        <v>1</v>
      </c>
      <c r="G384" s="32">
        <f t="shared" si="356"/>
        <v>0</v>
      </c>
      <c r="H384" s="33">
        <f t="shared" ref="H384:I384" si="358">+F384/$K$551</f>
        <v>0.2</v>
      </c>
      <c r="I384" s="34">
        <f t="shared" si="358"/>
        <v>0</v>
      </c>
      <c r="J384" s="121"/>
      <c r="K384" s="51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hidden="1" customHeight="1" x14ac:dyDescent="0.3">
      <c r="A385" s="4"/>
      <c r="B385" s="52" t="s">
        <v>639</v>
      </c>
      <c r="C385" s="30" t="s">
        <v>640</v>
      </c>
      <c r="D385" s="75" t="s">
        <v>19</v>
      </c>
      <c r="E385" s="31"/>
      <c r="F385" s="31">
        <v>1</v>
      </c>
      <c r="G385" s="32">
        <f t="shared" si="356"/>
        <v>0</v>
      </c>
      <c r="H385" s="33">
        <f t="shared" ref="H385:I385" si="359">+F385/$K$551</f>
        <v>0.2</v>
      </c>
      <c r="I385" s="34">
        <f t="shared" si="359"/>
        <v>0</v>
      </c>
      <c r="J385" s="121"/>
      <c r="K385" s="51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hidden="1" customHeight="1" x14ac:dyDescent="0.3">
      <c r="A386" s="4"/>
      <c r="B386" s="52" t="s">
        <v>641</v>
      </c>
      <c r="C386" s="30" t="s">
        <v>642</v>
      </c>
      <c r="D386" s="75" t="s">
        <v>19</v>
      </c>
      <c r="E386" s="31"/>
      <c r="F386" s="31">
        <v>1</v>
      </c>
      <c r="G386" s="32">
        <f t="shared" si="356"/>
        <v>0</v>
      </c>
      <c r="H386" s="33">
        <f t="shared" ref="H386:I386" si="360">+F386/$K$551</f>
        <v>0.2</v>
      </c>
      <c r="I386" s="34">
        <f t="shared" si="360"/>
        <v>0</v>
      </c>
      <c r="J386" s="121"/>
      <c r="K386" s="51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hidden="1" customHeight="1" x14ac:dyDescent="0.3">
      <c r="A387" s="4"/>
      <c r="B387" s="52" t="s">
        <v>643</v>
      </c>
      <c r="C387" s="30" t="s">
        <v>644</v>
      </c>
      <c r="D387" s="75" t="s">
        <v>19</v>
      </c>
      <c r="E387" s="31"/>
      <c r="F387" s="31">
        <v>1</v>
      </c>
      <c r="G387" s="32">
        <f t="shared" si="356"/>
        <v>0</v>
      </c>
      <c r="H387" s="33">
        <f t="shared" ref="H387:I387" si="361">+F387/$K$551</f>
        <v>0.2</v>
      </c>
      <c r="I387" s="34">
        <f t="shared" si="361"/>
        <v>0</v>
      </c>
      <c r="J387" s="121"/>
      <c r="K387" s="51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hidden="1" customHeight="1" x14ac:dyDescent="0.3">
      <c r="A388" s="4"/>
      <c r="B388" s="52" t="s">
        <v>645</v>
      </c>
      <c r="C388" s="30" t="s">
        <v>646</v>
      </c>
      <c r="D388" s="75" t="s">
        <v>19</v>
      </c>
      <c r="E388" s="31"/>
      <c r="F388" s="31">
        <v>1</v>
      </c>
      <c r="G388" s="32">
        <f t="shared" si="356"/>
        <v>0</v>
      </c>
      <c r="H388" s="33">
        <f t="shared" ref="H388:I388" si="362">+F388/$K$551</f>
        <v>0.2</v>
      </c>
      <c r="I388" s="34">
        <f t="shared" si="362"/>
        <v>0</v>
      </c>
      <c r="J388" s="121"/>
      <c r="K388" s="51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hidden="1" customHeight="1" x14ac:dyDescent="0.3">
      <c r="A389" s="4"/>
      <c r="B389" s="52" t="s">
        <v>647</v>
      </c>
      <c r="C389" s="30" t="s">
        <v>648</v>
      </c>
      <c r="D389" s="75" t="s">
        <v>19</v>
      </c>
      <c r="E389" s="31"/>
      <c r="F389" s="31">
        <v>1</v>
      </c>
      <c r="G389" s="32">
        <f t="shared" si="356"/>
        <v>0</v>
      </c>
      <c r="H389" s="33">
        <f t="shared" ref="H389:I389" si="363">+F389/$K$551</f>
        <v>0.2</v>
      </c>
      <c r="I389" s="34">
        <f t="shared" si="363"/>
        <v>0</v>
      </c>
      <c r="J389" s="121"/>
      <c r="K389" s="51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hidden="1" customHeight="1" x14ac:dyDescent="0.3">
      <c r="A390" s="4"/>
      <c r="B390" s="52" t="s">
        <v>649</v>
      </c>
      <c r="C390" s="54" t="s">
        <v>650</v>
      </c>
      <c r="D390" s="75" t="s">
        <v>19</v>
      </c>
      <c r="E390" s="31"/>
      <c r="F390" s="31">
        <v>1</v>
      </c>
      <c r="G390" s="32">
        <f t="shared" si="356"/>
        <v>0</v>
      </c>
      <c r="H390" s="33">
        <f t="shared" ref="H390:I390" si="364">+F390/$K$551</f>
        <v>0.2</v>
      </c>
      <c r="I390" s="34">
        <f t="shared" si="364"/>
        <v>0</v>
      </c>
      <c r="J390" s="121"/>
      <c r="K390" s="51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hidden="1" customHeight="1" x14ac:dyDescent="0.3">
      <c r="A391" s="4"/>
      <c r="B391" s="52" t="s">
        <v>651</v>
      </c>
      <c r="C391" s="54" t="s">
        <v>652</v>
      </c>
      <c r="D391" s="75" t="s">
        <v>19</v>
      </c>
      <c r="E391" s="31"/>
      <c r="F391" s="31">
        <v>1</v>
      </c>
      <c r="G391" s="32">
        <f t="shared" si="356"/>
        <v>0</v>
      </c>
      <c r="H391" s="33">
        <f t="shared" ref="H391:I391" si="365">+F391/$K$551</f>
        <v>0.2</v>
      </c>
      <c r="I391" s="34">
        <f t="shared" si="365"/>
        <v>0</v>
      </c>
      <c r="J391" s="121"/>
      <c r="K391" s="51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hidden="1" customHeight="1" x14ac:dyDescent="0.3">
      <c r="A392" s="4"/>
      <c r="B392" s="162" t="s">
        <v>653</v>
      </c>
      <c r="C392" s="203" t="s">
        <v>654</v>
      </c>
      <c r="D392" s="147"/>
      <c r="E392" s="148"/>
      <c r="F392" s="44"/>
      <c r="G392" s="111">
        <f>SUM(G393:G397)</f>
        <v>0</v>
      </c>
      <c r="H392" s="46"/>
      <c r="I392" s="46"/>
      <c r="J392" s="47"/>
      <c r="K392" s="48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hidden="1" customHeight="1" x14ac:dyDescent="0.3">
      <c r="A393" s="4"/>
      <c r="B393" s="52" t="s">
        <v>655</v>
      </c>
      <c r="C393" s="54" t="s">
        <v>656</v>
      </c>
      <c r="D393" s="75" t="s">
        <v>19</v>
      </c>
      <c r="E393" s="31"/>
      <c r="F393" s="31">
        <v>1</v>
      </c>
      <c r="G393" s="32">
        <f t="shared" ref="G393:G397" si="366">E393*F393</f>
        <v>0</v>
      </c>
      <c r="H393" s="33">
        <f t="shared" ref="H393:I393" si="367">+F393/$K$551</f>
        <v>0.2</v>
      </c>
      <c r="I393" s="34">
        <f t="shared" si="367"/>
        <v>0</v>
      </c>
      <c r="J393" s="121"/>
      <c r="K393" s="51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hidden="1" customHeight="1" x14ac:dyDescent="0.3">
      <c r="A394" s="4"/>
      <c r="B394" s="52" t="s">
        <v>657</v>
      </c>
      <c r="C394" s="54" t="s">
        <v>636</v>
      </c>
      <c r="D394" s="75" t="s">
        <v>19</v>
      </c>
      <c r="E394" s="31"/>
      <c r="F394" s="31">
        <v>1</v>
      </c>
      <c r="G394" s="32">
        <f t="shared" si="366"/>
        <v>0</v>
      </c>
      <c r="H394" s="33">
        <f t="shared" ref="H394:I394" si="368">+F394/$K$551</f>
        <v>0.2</v>
      </c>
      <c r="I394" s="34">
        <f t="shared" si="368"/>
        <v>0</v>
      </c>
      <c r="J394" s="121"/>
      <c r="K394" s="51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hidden="1" customHeight="1" x14ac:dyDescent="0.3">
      <c r="A395" s="4"/>
      <c r="B395" s="52" t="s">
        <v>658</v>
      </c>
      <c r="C395" s="54" t="s">
        <v>659</v>
      </c>
      <c r="D395" s="75" t="s">
        <v>19</v>
      </c>
      <c r="E395" s="31"/>
      <c r="F395" s="31">
        <v>1</v>
      </c>
      <c r="G395" s="32">
        <f t="shared" si="366"/>
        <v>0</v>
      </c>
      <c r="H395" s="33">
        <f t="shared" ref="H395:I395" si="369">+F395/$K$551</f>
        <v>0.2</v>
      </c>
      <c r="I395" s="34">
        <f t="shared" si="369"/>
        <v>0</v>
      </c>
      <c r="J395" s="121"/>
      <c r="K395" s="51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hidden="1" customHeight="1" x14ac:dyDescent="0.3">
      <c r="A396" s="4"/>
      <c r="B396" s="52" t="s">
        <v>660</v>
      </c>
      <c r="C396" s="54" t="s">
        <v>646</v>
      </c>
      <c r="D396" s="75" t="s">
        <v>19</v>
      </c>
      <c r="E396" s="31"/>
      <c r="F396" s="31">
        <v>1</v>
      </c>
      <c r="G396" s="32">
        <f t="shared" si="366"/>
        <v>0</v>
      </c>
      <c r="H396" s="33">
        <f t="shared" ref="H396:I396" si="370">+F396/$K$551</f>
        <v>0.2</v>
      </c>
      <c r="I396" s="34">
        <f t="shared" si="370"/>
        <v>0</v>
      </c>
      <c r="J396" s="121"/>
      <c r="K396" s="51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hidden="1" customHeight="1" x14ac:dyDescent="0.3">
      <c r="A397" s="4"/>
      <c r="B397" s="52" t="s">
        <v>661</v>
      </c>
      <c r="C397" s="54" t="s">
        <v>648</v>
      </c>
      <c r="D397" s="75" t="s">
        <v>19</v>
      </c>
      <c r="E397" s="31"/>
      <c r="F397" s="31">
        <v>1</v>
      </c>
      <c r="G397" s="32">
        <f t="shared" si="366"/>
        <v>0</v>
      </c>
      <c r="H397" s="33">
        <f t="shared" ref="H397:I397" si="371">+F397/$K$551</f>
        <v>0.2</v>
      </c>
      <c r="I397" s="34">
        <f t="shared" si="371"/>
        <v>0</v>
      </c>
      <c r="J397" s="121"/>
      <c r="K397" s="51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hidden="1" customHeight="1" x14ac:dyDescent="0.3">
      <c r="A398" s="4"/>
      <c r="B398" s="162" t="s">
        <v>662</v>
      </c>
      <c r="C398" s="203" t="s">
        <v>663</v>
      </c>
      <c r="D398" s="147"/>
      <c r="E398" s="148"/>
      <c r="F398" s="44"/>
      <c r="G398" s="111">
        <f>SUM(G399)</f>
        <v>0</v>
      </c>
      <c r="H398" s="46"/>
      <c r="I398" s="46"/>
      <c r="J398" s="47"/>
      <c r="K398" s="48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hidden="1" customHeight="1" x14ac:dyDescent="0.3">
      <c r="A399" s="4"/>
      <c r="B399" s="52" t="s">
        <v>664</v>
      </c>
      <c r="C399" s="54" t="s">
        <v>665</v>
      </c>
      <c r="D399" s="75" t="s">
        <v>120</v>
      </c>
      <c r="E399" s="31"/>
      <c r="F399" s="31">
        <v>1</v>
      </c>
      <c r="G399" s="32">
        <f>E399*F399</f>
        <v>0</v>
      </c>
      <c r="H399" s="33">
        <f t="shared" ref="H399:I399" si="372">+F399/$K$551</f>
        <v>0.2</v>
      </c>
      <c r="I399" s="34">
        <f t="shared" si="372"/>
        <v>0</v>
      </c>
      <c r="J399" s="84"/>
      <c r="K399" s="85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3">
      <c r="A400" s="4"/>
      <c r="B400" s="10" t="s">
        <v>666</v>
      </c>
      <c r="C400" s="11" t="s">
        <v>667</v>
      </c>
      <c r="D400" s="136"/>
      <c r="E400" s="13"/>
      <c r="F400" s="14"/>
      <c r="G400" s="99">
        <f>G401+G422+G444</f>
        <v>0</v>
      </c>
      <c r="H400" s="65"/>
      <c r="I400" s="65">
        <f>+G400/$K$551</f>
        <v>0</v>
      </c>
      <c r="J400" s="17">
        <f>K400/K551</f>
        <v>0</v>
      </c>
      <c r="K400" s="100">
        <f>G401+G422+G427+G444</f>
        <v>0</v>
      </c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3">
      <c r="A401" s="4"/>
      <c r="B401" s="162" t="s">
        <v>668</v>
      </c>
      <c r="C401" s="203" t="s">
        <v>669</v>
      </c>
      <c r="D401" s="147"/>
      <c r="E401" s="148"/>
      <c r="F401" s="44"/>
      <c r="G401" s="204">
        <f>G403+G404+G405+G406+G407+G409+G410+G411+G412+G418+G419+G420</f>
        <v>0</v>
      </c>
      <c r="H401" s="46"/>
      <c r="I401" s="46"/>
      <c r="J401" s="47"/>
      <c r="K401" s="48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hidden="1" customHeight="1" x14ac:dyDescent="0.3">
      <c r="A402" s="4"/>
      <c r="B402" s="52" t="s">
        <v>670</v>
      </c>
      <c r="C402" s="37" t="s">
        <v>671</v>
      </c>
      <c r="D402" s="52" t="s">
        <v>22</v>
      </c>
      <c r="E402" s="31"/>
      <c r="F402" s="31">
        <v>1</v>
      </c>
      <c r="G402" s="32">
        <f t="shared" ref="G402:G421" si="373">E402*F402</f>
        <v>0</v>
      </c>
      <c r="H402" s="33">
        <f t="shared" ref="H402:I402" si="374">+F402/$K$551</f>
        <v>0.2</v>
      </c>
      <c r="I402" s="34">
        <f t="shared" si="374"/>
        <v>0</v>
      </c>
      <c r="J402" s="104"/>
      <c r="K402" s="7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3">
      <c r="A403" s="4"/>
      <c r="B403" s="52" t="s">
        <v>672</v>
      </c>
      <c r="C403" s="37" t="s">
        <v>673</v>
      </c>
      <c r="D403" s="52" t="s">
        <v>22</v>
      </c>
      <c r="E403" s="31"/>
      <c r="F403" s="31"/>
      <c r="G403" s="32">
        <f t="shared" si="373"/>
        <v>0</v>
      </c>
      <c r="H403" s="33">
        <f t="shared" ref="H403:I403" si="375">+F403/$K$551</f>
        <v>0</v>
      </c>
      <c r="I403" s="34">
        <f t="shared" si="375"/>
        <v>0</v>
      </c>
      <c r="J403" s="104"/>
      <c r="K403" s="7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3">
      <c r="A404" s="4"/>
      <c r="B404" s="52" t="s">
        <v>674</v>
      </c>
      <c r="C404" s="37" t="s">
        <v>675</v>
      </c>
      <c r="D404" s="52" t="s">
        <v>22</v>
      </c>
      <c r="E404" s="31"/>
      <c r="F404" s="31"/>
      <c r="G404" s="32">
        <f t="shared" si="373"/>
        <v>0</v>
      </c>
      <c r="H404" s="33">
        <f t="shared" ref="H404:I404" si="376">+F404/$K$551</f>
        <v>0</v>
      </c>
      <c r="I404" s="34">
        <f t="shared" si="376"/>
        <v>0</v>
      </c>
      <c r="J404" s="104"/>
      <c r="K404" s="7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3">
      <c r="A405" s="4"/>
      <c r="B405" s="52" t="s">
        <v>676</v>
      </c>
      <c r="C405" s="37" t="s">
        <v>677</v>
      </c>
      <c r="D405" s="52" t="s">
        <v>22</v>
      </c>
      <c r="E405" s="31"/>
      <c r="F405" s="31"/>
      <c r="G405" s="32">
        <f t="shared" si="373"/>
        <v>0</v>
      </c>
      <c r="H405" s="33">
        <f t="shared" ref="H405:I405" si="377">+F405/$K$551</f>
        <v>0</v>
      </c>
      <c r="I405" s="34">
        <f t="shared" si="377"/>
        <v>0</v>
      </c>
      <c r="J405" s="104"/>
      <c r="K405" s="7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3">
      <c r="A406" s="4"/>
      <c r="B406" s="52" t="s">
        <v>678</v>
      </c>
      <c r="C406" s="37" t="s">
        <v>679</v>
      </c>
      <c r="D406" s="52" t="s">
        <v>22</v>
      </c>
      <c r="E406" s="31"/>
      <c r="F406" s="31"/>
      <c r="G406" s="32">
        <f t="shared" si="373"/>
        <v>0</v>
      </c>
      <c r="H406" s="33">
        <f t="shared" ref="H406:I406" si="378">+F406/$K$551</f>
        <v>0</v>
      </c>
      <c r="I406" s="34">
        <f t="shared" si="378"/>
        <v>0</v>
      </c>
      <c r="J406" s="104"/>
      <c r="K406" s="7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3">
      <c r="A407" s="4"/>
      <c r="B407" s="52" t="s">
        <v>680</v>
      </c>
      <c r="C407" s="37" t="s">
        <v>681</v>
      </c>
      <c r="D407" s="52" t="s">
        <v>22</v>
      </c>
      <c r="E407" s="31"/>
      <c r="F407" s="31"/>
      <c r="G407" s="32">
        <f t="shared" si="373"/>
        <v>0</v>
      </c>
      <c r="H407" s="33">
        <f t="shared" ref="H407:I407" si="379">+F407/$K$551</f>
        <v>0</v>
      </c>
      <c r="I407" s="34">
        <f t="shared" si="379"/>
        <v>0</v>
      </c>
      <c r="J407" s="104"/>
      <c r="K407" s="7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hidden="1" customHeight="1" x14ac:dyDescent="0.3">
      <c r="A408" s="4"/>
      <c r="B408" s="52" t="s">
        <v>682</v>
      </c>
      <c r="C408" s="37" t="s">
        <v>683</v>
      </c>
      <c r="D408" s="52" t="s">
        <v>22</v>
      </c>
      <c r="E408" s="31"/>
      <c r="F408" s="31">
        <v>1</v>
      </c>
      <c r="G408" s="32">
        <f t="shared" si="373"/>
        <v>0</v>
      </c>
      <c r="H408" s="33">
        <f t="shared" ref="H408:I408" si="380">+F408/$K$551</f>
        <v>0.2</v>
      </c>
      <c r="I408" s="34">
        <f t="shared" si="380"/>
        <v>0</v>
      </c>
      <c r="J408" s="104"/>
      <c r="K408" s="7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3">
      <c r="A409" s="4"/>
      <c r="B409" s="52" t="s">
        <v>684</v>
      </c>
      <c r="C409" s="37" t="s">
        <v>685</v>
      </c>
      <c r="D409" s="52" t="s">
        <v>22</v>
      </c>
      <c r="E409" s="31"/>
      <c r="F409" s="31"/>
      <c r="G409" s="32">
        <f t="shared" si="373"/>
        <v>0</v>
      </c>
      <c r="H409" s="33">
        <f t="shared" ref="H409:I409" si="381">+F409/$K$551</f>
        <v>0</v>
      </c>
      <c r="I409" s="34">
        <f t="shared" si="381"/>
        <v>0</v>
      </c>
      <c r="J409" s="104"/>
      <c r="K409" s="7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3">
      <c r="A410" s="4"/>
      <c r="B410" s="52" t="s">
        <v>686</v>
      </c>
      <c r="C410" s="37" t="s">
        <v>687</v>
      </c>
      <c r="D410" s="52" t="s">
        <v>22</v>
      </c>
      <c r="E410" s="31"/>
      <c r="F410" s="31"/>
      <c r="G410" s="32">
        <f t="shared" si="373"/>
        <v>0</v>
      </c>
      <c r="H410" s="33">
        <f t="shared" ref="H410:I410" si="382">+F410/$K$551</f>
        <v>0</v>
      </c>
      <c r="I410" s="34">
        <f t="shared" si="382"/>
        <v>0</v>
      </c>
      <c r="J410" s="104"/>
      <c r="K410" s="7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3">
      <c r="A411" s="4"/>
      <c r="B411" s="52" t="s">
        <v>688</v>
      </c>
      <c r="C411" s="37" t="s">
        <v>689</v>
      </c>
      <c r="D411" s="52" t="s">
        <v>139</v>
      </c>
      <c r="E411" s="31"/>
      <c r="F411" s="31"/>
      <c r="G411" s="32">
        <f t="shared" si="373"/>
        <v>0</v>
      </c>
      <c r="H411" s="33">
        <f t="shared" ref="H411:I411" si="383">+F411/$K$551</f>
        <v>0</v>
      </c>
      <c r="I411" s="34">
        <f t="shared" si="383"/>
        <v>0</v>
      </c>
      <c r="J411" s="104"/>
      <c r="K411" s="7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3">
      <c r="A412" s="4"/>
      <c r="B412" s="52" t="s">
        <v>690</v>
      </c>
      <c r="C412" s="37" t="s">
        <v>691</v>
      </c>
      <c r="D412" s="52" t="s">
        <v>139</v>
      </c>
      <c r="E412" s="31"/>
      <c r="F412" s="31"/>
      <c r="G412" s="32">
        <f t="shared" si="373"/>
        <v>0</v>
      </c>
      <c r="H412" s="33">
        <f t="shared" ref="H412:I412" si="384">+F412/$K$551</f>
        <v>0</v>
      </c>
      <c r="I412" s="34">
        <f t="shared" si="384"/>
        <v>0</v>
      </c>
      <c r="J412" s="104"/>
      <c r="K412" s="7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hidden="1" customHeight="1" x14ac:dyDescent="0.3">
      <c r="A413" s="4"/>
      <c r="B413" s="52" t="s">
        <v>692</v>
      </c>
      <c r="C413" s="37" t="s">
        <v>693</v>
      </c>
      <c r="D413" s="52" t="s">
        <v>139</v>
      </c>
      <c r="E413" s="31"/>
      <c r="F413" s="31">
        <v>1</v>
      </c>
      <c r="G413" s="32">
        <f t="shared" si="373"/>
        <v>0</v>
      </c>
      <c r="H413" s="33">
        <f t="shared" ref="H413:I413" si="385">+F413/$K$551</f>
        <v>0.2</v>
      </c>
      <c r="I413" s="34">
        <f t="shared" si="385"/>
        <v>0</v>
      </c>
      <c r="J413" s="104"/>
      <c r="K413" s="7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hidden="1" customHeight="1" x14ac:dyDescent="0.3">
      <c r="A414" s="4"/>
      <c r="B414" s="52" t="s">
        <v>694</v>
      </c>
      <c r="C414" s="37" t="s">
        <v>695</v>
      </c>
      <c r="D414" s="52" t="s">
        <v>139</v>
      </c>
      <c r="E414" s="31"/>
      <c r="F414" s="31">
        <v>1</v>
      </c>
      <c r="G414" s="32">
        <f t="shared" si="373"/>
        <v>0</v>
      </c>
      <c r="H414" s="33">
        <f t="shared" ref="H414:I414" si="386">+F414/$K$551</f>
        <v>0.2</v>
      </c>
      <c r="I414" s="34">
        <f t="shared" si="386"/>
        <v>0</v>
      </c>
      <c r="J414" s="104"/>
      <c r="K414" s="7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hidden="1" customHeight="1" x14ac:dyDescent="0.3">
      <c r="A415" s="4"/>
      <c r="B415" s="52" t="s">
        <v>696</v>
      </c>
      <c r="C415" s="37" t="s">
        <v>697</v>
      </c>
      <c r="D415" s="52" t="s">
        <v>139</v>
      </c>
      <c r="E415" s="31"/>
      <c r="F415" s="31">
        <v>1</v>
      </c>
      <c r="G415" s="32">
        <f t="shared" si="373"/>
        <v>0</v>
      </c>
      <c r="H415" s="33">
        <f t="shared" ref="H415:I415" si="387">+F415/$K$551</f>
        <v>0.2</v>
      </c>
      <c r="I415" s="34">
        <f t="shared" si="387"/>
        <v>0</v>
      </c>
      <c r="J415" s="104"/>
      <c r="K415" s="7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hidden="1" customHeight="1" x14ac:dyDescent="0.3">
      <c r="A416" s="4"/>
      <c r="B416" s="52" t="s">
        <v>698</v>
      </c>
      <c r="C416" s="37" t="s">
        <v>699</v>
      </c>
      <c r="D416" s="75" t="s">
        <v>19</v>
      </c>
      <c r="E416" s="31"/>
      <c r="F416" s="31">
        <v>1</v>
      </c>
      <c r="G416" s="32">
        <f t="shared" si="373"/>
        <v>0</v>
      </c>
      <c r="H416" s="33">
        <f t="shared" ref="H416:I416" si="388">+F416/$K$551</f>
        <v>0.2</v>
      </c>
      <c r="I416" s="34">
        <f t="shared" si="388"/>
        <v>0</v>
      </c>
      <c r="J416" s="104"/>
      <c r="K416" s="7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hidden="1" customHeight="1" x14ac:dyDescent="0.3">
      <c r="A417" s="4"/>
      <c r="B417" s="52" t="s">
        <v>700</v>
      </c>
      <c r="C417" s="30" t="s">
        <v>701</v>
      </c>
      <c r="D417" s="75" t="s">
        <v>19</v>
      </c>
      <c r="E417" s="31"/>
      <c r="F417" s="31">
        <v>1</v>
      </c>
      <c r="G417" s="32">
        <f t="shared" si="373"/>
        <v>0</v>
      </c>
      <c r="H417" s="33">
        <f t="shared" ref="H417:I417" si="389">+F417/$K$551</f>
        <v>0.2</v>
      </c>
      <c r="I417" s="34">
        <f t="shared" si="389"/>
        <v>0</v>
      </c>
      <c r="J417" s="121"/>
      <c r="K417" s="51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3">
      <c r="A418" s="4"/>
      <c r="B418" s="52" t="s">
        <v>702</v>
      </c>
      <c r="C418" s="30" t="s">
        <v>703</v>
      </c>
      <c r="D418" s="75" t="s">
        <v>19</v>
      </c>
      <c r="E418" s="31"/>
      <c r="F418" s="31"/>
      <c r="G418" s="32">
        <f t="shared" si="373"/>
        <v>0</v>
      </c>
      <c r="H418" s="33">
        <f t="shared" ref="H418:I418" si="390">+F418/$K$551</f>
        <v>0</v>
      </c>
      <c r="I418" s="34">
        <f t="shared" si="390"/>
        <v>0</v>
      </c>
      <c r="J418" s="104"/>
      <c r="K418" s="7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3">
      <c r="A419" s="4"/>
      <c r="B419" s="52" t="s">
        <v>704</v>
      </c>
      <c r="C419" s="30" t="s">
        <v>705</v>
      </c>
      <c r="D419" s="75" t="s">
        <v>19</v>
      </c>
      <c r="E419" s="31"/>
      <c r="F419" s="31"/>
      <c r="G419" s="32">
        <f t="shared" si="373"/>
        <v>0</v>
      </c>
      <c r="H419" s="33">
        <f t="shared" ref="H419:I419" si="391">+F419/$K$551</f>
        <v>0</v>
      </c>
      <c r="I419" s="34">
        <f t="shared" si="391"/>
        <v>0</v>
      </c>
      <c r="J419" s="104"/>
      <c r="K419" s="7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3">
      <c r="A420" s="4"/>
      <c r="B420" s="52" t="s">
        <v>706</v>
      </c>
      <c r="C420" s="30" t="s">
        <v>707</v>
      </c>
      <c r="D420" s="75" t="s">
        <v>19</v>
      </c>
      <c r="E420" s="31"/>
      <c r="F420" s="31"/>
      <c r="G420" s="32">
        <f t="shared" si="373"/>
        <v>0</v>
      </c>
      <c r="H420" s="33">
        <f t="shared" ref="H420:I420" si="392">+F420/$K$551</f>
        <v>0</v>
      </c>
      <c r="I420" s="34">
        <f t="shared" si="392"/>
        <v>0</v>
      </c>
      <c r="J420" s="104"/>
      <c r="K420" s="7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hidden="1" customHeight="1" x14ac:dyDescent="0.3">
      <c r="A421" s="4"/>
      <c r="B421" s="205" t="s">
        <v>708</v>
      </c>
      <c r="C421" s="30" t="s">
        <v>709</v>
      </c>
      <c r="D421" s="75" t="s">
        <v>19</v>
      </c>
      <c r="E421" s="31"/>
      <c r="F421" s="31">
        <v>1</v>
      </c>
      <c r="G421" s="32">
        <f t="shared" si="373"/>
        <v>0</v>
      </c>
      <c r="H421" s="33">
        <f t="shared" ref="H421:I421" si="393">+F421/$K$551</f>
        <v>0.2</v>
      </c>
      <c r="I421" s="34">
        <f t="shared" si="393"/>
        <v>0</v>
      </c>
      <c r="J421" s="104"/>
      <c r="K421" s="7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3">
      <c r="A422" s="4"/>
      <c r="B422" s="162" t="s">
        <v>710</v>
      </c>
      <c r="C422" s="203" t="s">
        <v>711</v>
      </c>
      <c r="D422" s="147"/>
      <c r="E422" s="148"/>
      <c r="F422" s="44"/>
      <c r="G422" s="206">
        <f>G424+G425</f>
        <v>0</v>
      </c>
      <c r="H422" s="46"/>
      <c r="I422" s="46"/>
      <c r="J422" s="47"/>
      <c r="K422" s="48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hidden="1" customHeight="1" x14ac:dyDescent="0.3">
      <c r="A423" s="4"/>
      <c r="B423" s="207" t="s">
        <v>712</v>
      </c>
      <c r="C423" s="37" t="s">
        <v>713</v>
      </c>
      <c r="D423" s="52" t="s">
        <v>22</v>
      </c>
      <c r="E423" s="31"/>
      <c r="F423" s="31">
        <v>1</v>
      </c>
      <c r="G423" s="32">
        <f t="shared" ref="G423:G426" si="394">E423*F423</f>
        <v>0</v>
      </c>
      <c r="H423" s="33">
        <f t="shared" ref="H423:I423" si="395">+F423/$K$551</f>
        <v>0.2</v>
      </c>
      <c r="I423" s="34">
        <f t="shared" si="395"/>
        <v>0</v>
      </c>
      <c r="J423" s="104"/>
      <c r="K423" s="7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3">
      <c r="A424" s="4"/>
      <c r="B424" s="207" t="s">
        <v>714</v>
      </c>
      <c r="C424" s="37" t="s">
        <v>715</v>
      </c>
      <c r="D424" s="52" t="s">
        <v>19</v>
      </c>
      <c r="E424" s="31"/>
      <c r="F424" s="31"/>
      <c r="G424" s="32">
        <f t="shared" si="394"/>
        <v>0</v>
      </c>
      <c r="H424" s="33">
        <f t="shared" ref="H424:I424" si="396">+F424/$K$551</f>
        <v>0</v>
      </c>
      <c r="I424" s="34">
        <f t="shared" si="396"/>
        <v>0</v>
      </c>
      <c r="J424" s="104"/>
      <c r="K424" s="7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3">
      <c r="A425" s="4"/>
      <c r="B425" s="207" t="s">
        <v>716</v>
      </c>
      <c r="C425" s="208" t="s">
        <v>717</v>
      </c>
      <c r="D425" s="52" t="s">
        <v>22</v>
      </c>
      <c r="E425" s="31"/>
      <c r="F425" s="31"/>
      <c r="G425" s="32">
        <f t="shared" si="394"/>
        <v>0</v>
      </c>
      <c r="H425" s="33">
        <f t="shared" ref="H425:I425" si="397">+F425/$K$551</f>
        <v>0</v>
      </c>
      <c r="I425" s="34">
        <f t="shared" si="397"/>
        <v>0</v>
      </c>
      <c r="J425" s="104"/>
      <c r="K425" s="7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hidden="1" customHeight="1" x14ac:dyDescent="0.3">
      <c r="A426" s="4"/>
      <c r="B426" s="207" t="s">
        <v>718</v>
      </c>
      <c r="C426" s="37" t="s">
        <v>719</v>
      </c>
      <c r="D426" s="52" t="s">
        <v>19</v>
      </c>
      <c r="E426" s="31"/>
      <c r="F426" s="31">
        <v>1</v>
      </c>
      <c r="G426" s="32">
        <f t="shared" si="394"/>
        <v>0</v>
      </c>
      <c r="H426" s="33">
        <f t="shared" ref="H426:I426" si="398">+F426/$K$551</f>
        <v>0.2</v>
      </c>
      <c r="I426" s="34">
        <f t="shared" si="398"/>
        <v>0</v>
      </c>
      <c r="J426" s="104"/>
      <c r="K426" s="7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hidden="1" customHeight="1" x14ac:dyDescent="0.3">
      <c r="A427" s="4"/>
      <c r="B427" s="162" t="s">
        <v>720</v>
      </c>
      <c r="C427" s="203" t="s">
        <v>721</v>
      </c>
      <c r="D427" s="147"/>
      <c r="E427" s="148"/>
      <c r="F427" s="44"/>
      <c r="G427" s="206">
        <f>G443+G442+G438+G436+G433+G431+G428</f>
        <v>0</v>
      </c>
      <c r="H427" s="46"/>
      <c r="I427" s="46"/>
      <c r="J427" s="47"/>
      <c r="K427" s="48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hidden="1" customHeight="1" x14ac:dyDescent="0.3">
      <c r="A428" s="4"/>
      <c r="B428" s="29" t="s">
        <v>722</v>
      </c>
      <c r="C428" s="30" t="s">
        <v>723</v>
      </c>
      <c r="D428" s="29" t="s">
        <v>22</v>
      </c>
      <c r="E428" s="31"/>
      <c r="F428" s="31">
        <v>6800</v>
      </c>
      <c r="G428" s="32">
        <f t="shared" ref="G428:G443" si="399">E428*F428</f>
        <v>0</v>
      </c>
      <c r="H428" s="33">
        <f t="shared" ref="H428:I428" si="400">+F428/$K$551</f>
        <v>1360</v>
      </c>
      <c r="I428" s="34">
        <f t="shared" si="400"/>
        <v>0</v>
      </c>
      <c r="J428" s="104"/>
      <c r="K428" s="7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hidden="1" customHeight="1" x14ac:dyDescent="0.3">
      <c r="A429" s="4"/>
      <c r="B429" s="29" t="s">
        <v>724</v>
      </c>
      <c r="C429" s="30" t="s">
        <v>725</v>
      </c>
      <c r="D429" s="29" t="s">
        <v>22</v>
      </c>
      <c r="E429" s="31"/>
      <c r="F429" s="31">
        <v>1</v>
      </c>
      <c r="G429" s="32">
        <f t="shared" si="399"/>
        <v>0</v>
      </c>
      <c r="H429" s="33">
        <f t="shared" ref="H429:I429" si="401">+F429/$K$551</f>
        <v>0.2</v>
      </c>
      <c r="I429" s="34">
        <f t="shared" si="401"/>
        <v>0</v>
      </c>
      <c r="J429" s="104"/>
      <c r="K429" s="7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hidden="1" customHeight="1" x14ac:dyDescent="0.3">
      <c r="A430" s="4"/>
      <c r="B430" s="29" t="s">
        <v>726</v>
      </c>
      <c r="C430" s="30" t="s">
        <v>727</v>
      </c>
      <c r="D430" s="29" t="s">
        <v>22</v>
      </c>
      <c r="E430" s="31"/>
      <c r="F430" s="31">
        <v>1</v>
      </c>
      <c r="G430" s="32">
        <f t="shared" si="399"/>
        <v>0</v>
      </c>
      <c r="H430" s="33">
        <f t="shared" ref="H430:I430" si="402">+F430/$K$551</f>
        <v>0.2</v>
      </c>
      <c r="I430" s="34">
        <f t="shared" si="402"/>
        <v>0</v>
      </c>
      <c r="J430" s="104"/>
      <c r="K430" s="7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hidden="1" customHeight="1" x14ac:dyDescent="0.3">
      <c r="A431" s="4"/>
      <c r="B431" s="29" t="s">
        <v>728</v>
      </c>
      <c r="C431" s="30" t="s">
        <v>729</v>
      </c>
      <c r="D431" s="29" t="s">
        <v>22</v>
      </c>
      <c r="E431" s="31"/>
      <c r="F431" s="31">
        <v>3500</v>
      </c>
      <c r="G431" s="32">
        <f t="shared" si="399"/>
        <v>0</v>
      </c>
      <c r="H431" s="33">
        <f t="shared" ref="H431:I431" si="403">+F431/$K$551</f>
        <v>700</v>
      </c>
      <c r="I431" s="34">
        <f t="shared" si="403"/>
        <v>0</v>
      </c>
      <c r="J431" s="104"/>
      <c r="K431" s="7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hidden="1" customHeight="1" x14ac:dyDescent="0.3">
      <c r="A432" s="4"/>
      <c r="B432" s="29" t="s">
        <v>730</v>
      </c>
      <c r="C432" s="30" t="s">
        <v>731</v>
      </c>
      <c r="D432" s="29" t="s">
        <v>22</v>
      </c>
      <c r="E432" s="31"/>
      <c r="F432" s="31">
        <v>1</v>
      </c>
      <c r="G432" s="32">
        <f t="shared" si="399"/>
        <v>0</v>
      </c>
      <c r="H432" s="33">
        <f t="shared" ref="H432:I432" si="404">+F432/$K$551</f>
        <v>0.2</v>
      </c>
      <c r="I432" s="34">
        <f t="shared" si="404"/>
        <v>0</v>
      </c>
      <c r="J432" s="104"/>
      <c r="K432" s="7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hidden="1" customHeight="1" x14ac:dyDescent="0.3">
      <c r="A433" s="4"/>
      <c r="B433" s="29" t="s">
        <v>732</v>
      </c>
      <c r="C433" s="30" t="s">
        <v>733</v>
      </c>
      <c r="D433" s="29" t="s">
        <v>22</v>
      </c>
      <c r="E433" s="31"/>
      <c r="F433" s="31">
        <v>4200</v>
      </c>
      <c r="G433" s="32">
        <f t="shared" si="399"/>
        <v>0</v>
      </c>
      <c r="H433" s="33">
        <f t="shared" ref="H433:I433" si="405">+F433/$K$551</f>
        <v>840</v>
      </c>
      <c r="I433" s="34">
        <f t="shared" si="405"/>
        <v>0</v>
      </c>
      <c r="J433" s="104"/>
      <c r="K433" s="7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hidden="1" customHeight="1" x14ac:dyDescent="0.3">
      <c r="A434" s="4"/>
      <c r="B434" s="29" t="s">
        <v>734</v>
      </c>
      <c r="C434" s="30" t="s">
        <v>735</v>
      </c>
      <c r="D434" s="29" t="s">
        <v>22</v>
      </c>
      <c r="E434" s="31"/>
      <c r="F434" s="31">
        <v>1</v>
      </c>
      <c r="G434" s="32">
        <f t="shared" si="399"/>
        <v>0</v>
      </c>
      <c r="H434" s="33">
        <f t="shared" ref="H434:I434" si="406">+F434/$K$551</f>
        <v>0.2</v>
      </c>
      <c r="I434" s="34">
        <f t="shared" si="406"/>
        <v>0</v>
      </c>
      <c r="J434" s="104"/>
      <c r="K434" s="7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hidden="1" customHeight="1" x14ac:dyDescent="0.3">
      <c r="A435" s="4"/>
      <c r="B435" s="29" t="s">
        <v>736</v>
      </c>
      <c r="C435" s="30" t="s">
        <v>737</v>
      </c>
      <c r="D435" s="29" t="s">
        <v>22</v>
      </c>
      <c r="E435" s="31"/>
      <c r="F435" s="31">
        <v>1</v>
      </c>
      <c r="G435" s="32">
        <f t="shared" si="399"/>
        <v>0</v>
      </c>
      <c r="H435" s="33">
        <f t="shared" ref="H435:I435" si="407">+F435/$K$551</f>
        <v>0.2</v>
      </c>
      <c r="I435" s="34">
        <f t="shared" si="407"/>
        <v>0</v>
      </c>
      <c r="J435" s="104"/>
      <c r="K435" s="7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hidden="1" customHeight="1" x14ac:dyDescent="0.3">
      <c r="A436" s="4"/>
      <c r="B436" s="29" t="s">
        <v>738</v>
      </c>
      <c r="C436" s="30" t="s">
        <v>739</v>
      </c>
      <c r="D436" s="29" t="s">
        <v>22</v>
      </c>
      <c r="E436" s="31"/>
      <c r="F436" s="31">
        <v>14000</v>
      </c>
      <c r="G436" s="32">
        <f t="shared" si="399"/>
        <v>0</v>
      </c>
      <c r="H436" s="33">
        <f t="shared" ref="H436:I436" si="408">+F436/$K$551</f>
        <v>2800</v>
      </c>
      <c r="I436" s="34">
        <f t="shared" si="408"/>
        <v>0</v>
      </c>
      <c r="J436" s="104"/>
      <c r="K436" s="7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hidden="1" customHeight="1" x14ac:dyDescent="0.3">
      <c r="A437" s="4"/>
      <c r="B437" s="29" t="s">
        <v>740</v>
      </c>
      <c r="C437" s="30" t="s">
        <v>741</v>
      </c>
      <c r="D437" s="29" t="s">
        <v>22</v>
      </c>
      <c r="E437" s="31"/>
      <c r="F437" s="31">
        <v>1</v>
      </c>
      <c r="G437" s="32">
        <f t="shared" si="399"/>
        <v>0</v>
      </c>
      <c r="H437" s="33">
        <f t="shared" ref="H437:I437" si="409">+F437/$K$551</f>
        <v>0.2</v>
      </c>
      <c r="I437" s="34">
        <f t="shared" si="409"/>
        <v>0</v>
      </c>
      <c r="J437" s="104"/>
      <c r="K437" s="7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hidden="1" customHeight="1" x14ac:dyDescent="0.3">
      <c r="A438" s="4"/>
      <c r="B438" s="29" t="s">
        <v>742</v>
      </c>
      <c r="C438" s="30" t="s">
        <v>743</v>
      </c>
      <c r="D438" s="29" t="s">
        <v>22</v>
      </c>
      <c r="E438" s="31"/>
      <c r="F438" s="31">
        <v>1500</v>
      </c>
      <c r="G438" s="32">
        <f t="shared" si="399"/>
        <v>0</v>
      </c>
      <c r="H438" s="33">
        <f t="shared" ref="H438:I438" si="410">+F438/$K$551</f>
        <v>300</v>
      </c>
      <c r="I438" s="34">
        <f t="shared" si="410"/>
        <v>0</v>
      </c>
      <c r="J438" s="104"/>
      <c r="K438" s="7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hidden="1" customHeight="1" x14ac:dyDescent="0.3">
      <c r="A439" s="4"/>
      <c r="B439" s="29" t="s">
        <v>744</v>
      </c>
      <c r="C439" s="30" t="s">
        <v>745</v>
      </c>
      <c r="D439" s="29" t="s">
        <v>22</v>
      </c>
      <c r="E439" s="31"/>
      <c r="F439" s="31">
        <v>1</v>
      </c>
      <c r="G439" s="32">
        <f t="shared" si="399"/>
        <v>0</v>
      </c>
      <c r="H439" s="33">
        <f t="shared" ref="H439:I439" si="411">+F439/$K$551</f>
        <v>0.2</v>
      </c>
      <c r="I439" s="34">
        <f t="shared" si="411"/>
        <v>0</v>
      </c>
      <c r="J439" s="104"/>
      <c r="K439" s="7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hidden="1" customHeight="1" x14ac:dyDescent="0.3">
      <c r="A440" s="4"/>
      <c r="B440" s="29" t="s">
        <v>746</v>
      </c>
      <c r="C440" s="30" t="s">
        <v>747</v>
      </c>
      <c r="D440" s="29" t="s">
        <v>22</v>
      </c>
      <c r="E440" s="31"/>
      <c r="F440" s="31">
        <v>1</v>
      </c>
      <c r="G440" s="32">
        <f t="shared" si="399"/>
        <v>0</v>
      </c>
      <c r="H440" s="33">
        <f t="shared" ref="H440:I440" si="412">+F440/$K$551</f>
        <v>0.2</v>
      </c>
      <c r="I440" s="34">
        <f t="shared" si="412"/>
        <v>0</v>
      </c>
      <c r="J440" s="104"/>
      <c r="K440" s="7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hidden="1" customHeight="1" x14ac:dyDescent="0.3">
      <c r="A441" s="4"/>
      <c r="B441" s="29" t="s">
        <v>748</v>
      </c>
      <c r="C441" s="30" t="s">
        <v>749</v>
      </c>
      <c r="D441" s="29" t="s">
        <v>22</v>
      </c>
      <c r="E441" s="31"/>
      <c r="F441" s="31">
        <v>1</v>
      </c>
      <c r="G441" s="32">
        <f t="shared" si="399"/>
        <v>0</v>
      </c>
      <c r="H441" s="33">
        <f t="shared" ref="H441:I441" si="413">+F441/$K$551</f>
        <v>0.2</v>
      </c>
      <c r="I441" s="34">
        <f t="shared" si="413"/>
        <v>0</v>
      </c>
      <c r="J441" s="104"/>
      <c r="K441" s="7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hidden="1" customHeight="1" x14ac:dyDescent="0.3">
      <c r="A442" s="4"/>
      <c r="B442" s="29" t="s">
        <v>750</v>
      </c>
      <c r="C442" s="30" t="s">
        <v>751</v>
      </c>
      <c r="D442" s="29" t="s">
        <v>22</v>
      </c>
      <c r="E442" s="31"/>
      <c r="F442" s="31">
        <v>750</v>
      </c>
      <c r="G442" s="32">
        <f t="shared" si="399"/>
        <v>0</v>
      </c>
      <c r="H442" s="33">
        <f t="shared" ref="H442:I442" si="414">+F442/$K$551</f>
        <v>150</v>
      </c>
      <c r="I442" s="34">
        <f t="shared" si="414"/>
        <v>0</v>
      </c>
      <c r="J442" s="104"/>
      <c r="K442" s="7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hidden="1" customHeight="1" x14ac:dyDescent="0.3">
      <c r="A443" s="4"/>
      <c r="B443" s="29" t="s">
        <v>752</v>
      </c>
      <c r="C443" s="30" t="s">
        <v>753</v>
      </c>
      <c r="D443" s="29" t="s">
        <v>22</v>
      </c>
      <c r="E443" s="31"/>
      <c r="F443" s="31">
        <v>750</v>
      </c>
      <c r="G443" s="32">
        <f t="shared" si="399"/>
        <v>0</v>
      </c>
      <c r="H443" s="33">
        <f t="shared" ref="H443:I443" si="415">+F443/$K$551</f>
        <v>150</v>
      </c>
      <c r="I443" s="34">
        <f t="shared" si="415"/>
        <v>0</v>
      </c>
      <c r="J443" s="104"/>
      <c r="K443" s="7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3">
      <c r="A444" s="4"/>
      <c r="B444" s="162" t="s">
        <v>754</v>
      </c>
      <c r="C444" s="203" t="s">
        <v>755</v>
      </c>
      <c r="D444" s="147"/>
      <c r="E444" s="148"/>
      <c r="F444" s="44"/>
      <c r="G444" s="206">
        <f>G445</f>
        <v>0</v>
      </c>
      <c r="H444" s="46"/>
      <c r="I444" s="46"/>
      <c r="J444" s="47"/>
      <c r="K444" s="48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3">
      <c r="A445" s="4"/>
      <c r="B445" s="29" t="s">
        <v>756</v>
      </c>
      <c r="C445" s="30" t="s">
        <v>757</v>
      </c>
      <c r="D445" s="29" t="s">
        <v>22</v>
      </c>
      <c r="E445" s="31"/>
      <c r="F445" s="31"/>
      <c r="G445" s="32">
        <f t="shared" ref="G445:G446" si="416">E445*F445</f>
        <v>0</v>
      </c>
      <c r="H445" s="33">
        <f t="shared" ref="H445:I445" si="417">+F445/$K$551</f>
        <v>0</v>
      </c>
      <c r="I445" s="34">
        <f t="shared" si="417"/>
        <v>0</v>
      </c>
      <c r="J445" s="104"/>
      <c r="K445" s="7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hidden="1" customHeight="1" x14ac:dyDescent="0.3">
      <c r="A446" s="4"/>
      <c r="B446" s="29" t="s">
        <v>758</v>
      </c>
      <c r="C446" s="30" t="s">
        <v>759</v>
      </c>
      <c r="D446" s="29" t="s">
        <v>22</v>
      </c>
      <c r="E446" s="31"/>
      <c r="F446" s="31">
        <v>1</v>
      </c>
      <c r="G446" s="32">
        <f t="shared" si="416"/>
        <v>0</v>
      </c>
      <c r="H446" s="33">
        <f t="shared" ref="H446:I446" si="418">+F446/$K$551</f>
        <v>0.2</v>
      </c>
      <c r="I446" s="34">
        <f t="shared" si="418"/>
        <v>0</v>
      </c>
      <c r="J446" s="104"/>
      <c r="K446" s="7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hidden="1" customHeight="1" x14ac:dyDescent="0.3">
      <c r="A447" s="4"/>
      <c r="B447" s="10" t="s">
        <v>760</v>
      </c>
      <c r="C447" s="11" t="s">
        <v>761</v>
      </c>
      <c r="D447" s="136"/>
      <c r="E447" s="13"/>
      <c r="F447" s="14"/>
      <c r="G447" s="14"/>
      <c r="H447" s="65"/>
      <c r="I447" s="65"/>
      <c r="J447" s="17">
        <f>K447/K551</f>
        <v>0</v>
      </c>
      <c r="K447" s="100">
        <f>SUM(G448:G450)</f>
        <v>0</v>
      </c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hidden="1" customHeight="1" x14ac:dyDescent="0.3">
      <c r="A448" s="4"/>
      <c r="B448" s="207">
        <v>19.100000000000001</v>
      </c>
      <c r="C448" s="30" t="s">
        <v>762</v>
      </c>
      <c r="D448" s="52" t="s">
        <v>19</v>
      </c>
      <c r="E448" s="31"/>
      <c r="F448" s="31">
        <v>1</v>
      </c>
      <c r="G448" s="32">
        <f t="shared" ref="G448:G450" si="419">E448*F448</f>
        <v>0</v>
      </c>
      <c r="H448" s="33">
        <f t="shared" ref="H448:I448" si="420">+F448/$K$551</f>
        <v>0.2</v>
      </c>
      <c r="I448" s="34">
        <f t="shared" si="420"/>
        <v>0</v>
      </c>
      <c r="J448" s="104"/>
      <c r="K448" s="7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hidden="1" customHeight="1" x14ac:dyDescent="0.3">
      <c r="A449" s="4"/>
      <c r="B449" s="207">
        <v>19.2</v>
      </c>
      <c r="C449" s="37" t="s">
        <v>763</v>
      </c>
      <c r="D449" s="29" t="s">
        <v>22</v>
      </c>
      <c r="E449" s="31"/>
      <c r="F449" s="31">
        <v>1</v>
      </c>
      <c r="G449" s="32">
        <f t="shared" si="419"/>
        <v>0</v>
      </c>
      <c r="H449" s="33">
        <f t="shared" ref="H449:I449" si="421">+F449/$K$551</f>
        <v>0.2</v>
      </c>
      <c r="I449" s="34">
        <f t="shared" si="421"/>
        <v>0</v>
      </c>
      <c r="J449" s="121"/>
      <c r="K449" s="51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hidden="1" customHeight="1" x14ac:dyDescent="0.3">
      <c r="A450" s="4"/>
      <c r="B450" s="207">
        <v>19.3</v>
      </c>
      <c r="C450" s="37" t="s">
        <v>764</v>
      </c>
      <c r="D450" s="52" t="s">
        <v>22</v>
      </c>
      <c r="E450" s="31"/>
      <c r="F450" s="31">
        <v>1</v>
      </c>
      <c r="G450" s="32">
        <f t="shared" si="419"/>
        <v>0</v>
      </c>
      <c r="H450" s="33">
        <f t="shared" ref="H450:I450" si="422">+F450/$K$551</f>
        <v>0.2</v>
      </c>
      <c r="I450" s="34">
        <f t="shared" si="422"/>
        <v>0</v>
      </c>
      <c r="J450" s="104"/>
      <c r="K450" s="61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hidden="1" customHeight="1" x14ac:dyDescent="0.3">
      <c r="A451" s="4"/>
      <c r="B451" s="10" t="s">
        <v>765</v>
      </c>
      <c r="C451" s="11" t="s">
        <v>766</v>
      </c>
      <c r="D451" s="136"/>
      <c r="E451" s="13"/>
      <c r="F451" s="14"/>
      <c r="G451" s="14"/>
      <c r="H451" s="65"/>
      <c r="I451" s="65"/>
      <c r="J451" s="17">
        <f>K451/K551</f>
        <v>0</v>
      </c>
      <c r="K451" s="100">
        <f>SUM(G452:G467)</f>
        <v>0</v>
      </c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hidden="1" customHeight="1" x14ac:dyDescent="0.3">
      <c r="A452" s="4"/>
      <c r="B452" s="52">
        <v>20.100000000000001</v>
      </c>
      <c r="C452" s="37" t="s">
        <v>767</v>
      </c>
      <c r="D452" s="52" t="s">
        <v>41</v>
      </c>
      <c r="E452" s="31"/>
      <c r="F452" s="31">
        <v>1</v>
      </c>
      <c r="G452" s="32">
        <f t="shared" ref="G452:G467" si="423">E452*F452</f>
        <v>0</v>
      </c>
      <c r="H452" s="33">
        <f t="shared" ref="H452:I452" si="424">+F452/$K$551</f>
        <v>0.2</v>
      </c>
      <c r="I452" s="34">
        <f t="shared" si="424"/>
        <v>0</v>
      </c>
      <c r="J452" s="104"/>
      <c r="K452" s="7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hidden="1" customHeight="1" x14ac:dyDescent="0.3">
      <c r="A453" s="4"/>
      <c r="B453" s="205">
        <v>20.2</v>
      </c>
      <c r="C453" s="37" t="s">
        <v>768</v>
      </c>
      <c r="D453" s="52" t="s">
        <v>22</v>
      </c>
      <c r="E453" s="31"/>
      <c r="F453" s="31">
        <v>1</v>
      </c>
      <c r="G453" s="32">
        <f t="shared" si="423"/>
        <v>0</v>
      </c>
      <c r="H453" s="33">
        <f t="shared" ref="H453:I453" si="425">+F453/$K$551</f>
        <v>0.2</v>
      </c>
      <c r="I453" s="34">
        <f t="shared" si="425"/>
        <v>0</v>
      </c>
      <c r="J453" s="104"/>
      <c r="K453" s="7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hidden="1" customHeight="1" x14ac:dyDescent="0.3">
      <c r="A454" s="4"/>
      <c r="B454" s="205">
        <v>20.3</v>
      </c>
      <c r="C454" s="37" t="s">
        <v>769</v>
      </c>
      <c r="D454" s="52" t="s">
        <v>22</v>
      </c>
      <c r="E454" s="31"/>
      <c r="F454" s="31">
        <v>1</v>
      </c>
      <c r="G454" s="32">
        <f t="shared" si="423"/>
        <v>0</v>
      </c>
      <c r="H454" s="33">
        <f t="shared" ref="H454:I454" si="426">+F454/$K$551</f>
        <v>0.2</v>
      </c>
      <c r="I454" s="34">
        <f t="shared" si="426"/>
        <v>0</v>
      </c>
      <c r="J454" s="104"/>
      <c r="K454" s="7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hidden="1" customHeight="1" x14ac:dyDescent="0.3">
      <c r="A455" s="4"/>
      <c r="B455" s="205">
        <v>20.399999999999999</v>
      </c>
      <c r="C455" s="30" t="s">
        <v>770</v>
      </c>
      <c r="D455" s="52" t="s">
        <v>22</v>
      </c>
      <c r="E455" s="31"/>
      <c r="F455" s="31">
        <v>1</v>
      </c>
      <c r="G455" s="32">
        <f t="shared" si="423"/>
        <v>0</v>
      </c>
      <c r="H455" s="33">
        <f t="shared" ref="H455:I455" si="427">+F455/$K$551</f>
        <v>0.2</v>
      </c>
      <c r="I455" s="34">
        <f t="shared" si="427"/>
        <v>0</v>
      </c>
      <c r="J455" s="104"/>
      <c r="K455" s="7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hidden="1" customHeight="1" x14ac:dyDescent="0.3">
      <c r="A456" s="4"/>
      <c r="B456" s="205">
        <v>20.5</v>
      </c>
      <c r="C456" s="30" t="s">
        <v>771</v>
      </c>
      <c r="D456" s="52" t="s">
        <v>22</v>
      </c>
      <c r="E456" s="31"/>
      <c r="F456" s="31">
        <v>1</v>
      </c>
      <c r="G456" s="32">
        <f t="shared" si="423"/>
        <v>0</v>
      </c>
      <c r="H456" s="33">
        <f t="shared" ref="H456:I456" si="428">+F456/$K$551</f>
        <v>0.2</v>
      </c>
      <c r="I456" s="34">
        <f t="shared" si="428"/>
        <v>0</v>
      </c>
      <c r="J456" s="104"/>
      <c r="K456" s="7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hidden="1" customHeight="1" x14ac:dyDescent="0.3">
      <c r="A457" s="4"/>
      <c r="B457" s="205">
        <v>20.6</v>
      </c>
      <c r="C457" s="30" t="s">
        <v>772</v>
      </c>
      <c r="D457" s="52" t="s">
        <v>22</v>
      </c>
      <c r="E457" s="31"/>
      <c r="F457" s="31">
        <v>1</v>
      </c>
      <c r="G457" s="32">
        <f t="shared" si="423"/>
        <v>0</v>
      </c>
      <c r="H457" s="33">
        <f t="shared" ref="H457:I457" si="429">+F457/$K$551</f>
        <v>0.2</v>
      </c>
      <c r="I457" s="34">
        <f t="shared" si="429"/>
        <v>0</v>
      </c>
      <c r="J457" s="104"/>
      <c r="K457" s="7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hidden="1" customHeight="1" x14ac:dyDescent="0.3">
      <c r="A458" s="4"/>
      <c r="B458" s="205">
        <v>20.7</v>
      </c>
      <c r="C458" s="37" t="s">
        <v>773</v>
      </c>
      <c r="D458" s="52" t="s">
        <v>19</v>
      </c>
      <c r="E458" s="31"/>
      <c r="F458" s="31">
        <v>1</v>
      </c>
      <c r="G458" s="32">
        <f t="shared" si="423"/>
        <v>0</v>
      </c>
      <c r="H458" s="33">
        <f t="shared" ref="H458:I458" si="430">+F458/$K$551</f>
        <v>0.2</v>
      </c>
      <c r="I458" s="34">
        <f t="shared" si="430"/>
        <v>0</v>
      </c>
      <c r="J458" s="104"/>
      <c r="K458" s="7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hidden="1" customHeight="1" x14ac:dyDescent="0.3">
      <c r="A459" s="4"/>
      <c r="B459" s="205">
        <v>20.8</v>
      </c>
      <c r="C459" s="30" t="s">
        <v>774</v>
      </c>
      <c r="D459" s="52" t="s">
        <v>19</v>
      </c>
      <c r="E459" s="31"/>
      <c r="F459" s="31">
        <v>1</v>
      </c>
      <c r="G459" s="32">
        <f t="shared" si="423"/>
        <v>0</v>
      </c>
      <c r="H459" s="33">
        <f t="shared" ref="H459:I459" si="431">+F459/$K$551</f>
        <v>0.2</v>
      </c>
      <c r="I459" s="34">
        <f t="shared" si="431"/>
        <v>0</v>
      </c>
      <c r="J459" s="104"/>
      <c r="K459" s="7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hidden="1" customHeight="1" x14ac:dyDescent="0.3">
      <c r="A460" s="4"/>
      <c r="B460" s="205">
        <v>20.9</v>
      </c>
      <c r="C460" s="30" t="s">
        <v>775</v>
      </c>
      <c r="D460" s="52" t="s">
        <v>22</v>
      </c>
      <c r="E460" s="31"/>
      <c r="F460" s="31">
        <v>1</v>
      </c>
      <c r="G460" s="32">
        <f t="shared" si="423"/>
        <v>0</v>
      </c>
      <c r="H460" s="33">
        <f t="shared" ref="H460:I460" si="432">+F460/$K$551</f>
        <v>0.2</v>
      </c>
      <c r="I460" s="34">
        <f t="shared" si="432"/>
        <v>0</v>
      </c>
      <c r="J460" s="104"/>
      <c r="K460" s="7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hidden="1" customHeight="1" x14ac:dyDescent="0.3">
      <c r="A461" s="4"/>
      <c r="B461" s="205">
        <v>21</v>
      </c>
      <c r="C461" s="30" t="s">
        <v>776</v>
      </c>
      <c r="D461" s="52" t="s">
        <v>22</v>
      </c>
      <c r="E461" s="31"/>
      <c r="F461" s="31">
        <v>1</v>
      </c>
      <c r="G461" s="32">
        <f t="shared" si="423"/>
        <v>0</v>
      </c>
      <c r="H461" s="33">
        <f t="shared" ref="H461:I461" si="433">+F461/$K$551</f>
        <v>0.2</v>
      </c>
      <c r="I461" s="34">
        <f t="shared" si="433"/>
        <v>0</v>
      </c>
      <c r="J461" s="104"/>
      <c r="K461" s="7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hidden="1" customHeight="1" x14ac:dyDescent="0.3">
      <c r="A462" s="4"/>
      <c r="B462" s="205">
        <v>21.1</v>
      </c>
      <c r="C462" s="54" t="s">
        <v>777</v>
      </c>
      <c r="D462" s="29" t="s">
        <v>22</v>
      </c>
      <c r="E462" s="31"/>
      <c r="F462" s="31">
        <v>1</v>
      </c>
      <c r="G462" s="32">
        <f t="shared" si="423"/>
        <v>0</v>
      </c>
      <c r="H462" s="33">
        <f t="shared" ref="H462:I462" si="434">+F462/$K$551</f>
        <v>0.2</v>
      </c>
      <c r="I462" s="34">
        <f t="shared" si="434"/>
        <v>0</v>
      </c>
      <c r="J462" s="97"/>
      <c r="K462" s="61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hidden="1" customHeight="1" x14ac:dyDescent="0.3">
      <c r="A463" s="4"/>
      <c r="B463" s="205">
        <v>21.2</v>
      </c>
      <c r="C463" s="30" t="s">
        <v>778</v>
      </c>
      <c r="D463" s="29" t="s">
        <v>22</v>
      </c>
      <c r="E463" s="31"/>
      <c r="F463" s="31">
        <v>1</v>
      </c>
      <c r="G463" s="32">
        <f t="shared" si="423"/>
        <v>0</v>
      </c>
      <c r="H463" s="33">
        <f t="shared" ref="H463:I463" si="435">+F463/$K$551</f>
        <v>0.2</v>
      </c>
      <c r="I463" s="34">
        <f t="shared" si="435"/>
        <v>0</v>
      </c>
      <c r="J463" s="121"/>
      <c r="K463" s="51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hidden="1" customHeight="1" x14ac:dyDescent="0.3">
      <c r="A464" s="4"/>
      <c r="B464" s="205">
        <v>21.3</v>
      </c>
      <c r="C464" s="30" t="s">
        <v>779</v>
      </c>
      <c r="D464" s="29" t="s">
        <v>22</v>
      </c>
      <c r="E464" s="31"/>
      <c r="F464" s="31">
        <v>1</v>
      </c>
      <c r="G464" s="32">
        <f t="shared" si="423"/>
        <v>0</v>
      </c>
      <c r="H464" s="33">
        <f t="shared" ref="H464:I464" si="436">+F464/$K$551</f>
        <v>0.2</v>
      </c>
      <c r="I464" s="34">
        <f t="shared" si="436"/>
        <v>0</v>
      </c>
      <c r="J464" s="121"/>
      <c r="K464" s="51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hidden="1" customHeight="1" x14ac:dyDescent="0.3">
      <c r="A465" s="4"/>
      <c r="B465" s="205">
        <v>21.4</v>
      </c>
      <c r="C465" s="37" t="s">
        <v>780</v>
      </c>
      <c r="D465" s="29" t="s">
        <v>22</v>
      </c>
      <c r="E465" s="31"/>
      <c r="F465" s="31">
        <v>1</v>
      </c>
      <c r="G465" s="32">
        <f t="shared" si="423"/>
        <v>0</v>
      </c>
      <c r="H465" s="33">
        <f t="shared" ref="H465:I465" si="437">+F465/$K$551</f>
        <v>0.2</v>
      </c>
      <c r="I465" s="34">
        <f t="shared" si="437"/>
        <v>0</v>
      </c>
      <c r="J465" s="121"/>
      <c r="K465" s="51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hidden="1" customHeight="1" x14ac:dyDescent="0.3">
      <c r="A466" s="4"/>
      <c r="B466" s="205">
        <v>21.5</v>
      </c>
      <c r="C466" s="37" t="s">
        <v>781</v>
      </c>
      <c r="D466" s="29" t="s">
        <v>19</v>
      </c>
      <c r="E466" s="31"/>
      <c r="F466" s="31">
        <v>1</v>
      </c>
      <c r="G466" s="32">
        <f t="shared" si="423"/>
        <v>0</v>
      </c>
      <c r="H466" s="33">
        <f t="shared" ref="H466:I466" si="438">+F466/$K$551</f>
        <v>0.2</v>
      </c>
      <c r="I466" s="34">
        <f t="shared" si="438"/>
        <v>0</v>
      </c>
      <c r="J466" s="121"/>
      <c r="K466" s="51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hidden="1" customHeight="1" x14ac:dyDescent="0.3">
      <c r="A467" s="4"/>
      <c r="B467" s="205">
        <v>21.6</v>
      </c>
      <c r="C467" s="30" t="s">
        <v>782</v>
      </c>
      <c r="D467" s="29" t="s">
        <v>22</v>
      </c>
      <c r="E467" s="106"/>
      <c r="F467" s="31">
        <v>1</v>
      </c>
      <c r="G467" s="32">
        <f t="shared" si="423"/>
        <v>0</v>
      </c>
      <c r="H467" s="33">
        <f t="shared" ref="H467:I467" si="439">+F467/$K$551</f>
        <v>0.2</v>
      </c>
      <c r="I467" s="34">
        <f t="shared" si="439"/>
        <v>0</v>
      </c>
      <c r="J467" s="50"/>
      <c r="K467" s="51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3">
      <c r="A468" s="4"/>
      <c r="B468" s="10" t="s">
        <v>783</v>
      </c>
      <c r="C468" s="11" t="s">
        <v>784</v>
      </c>
      <c r="D468" s="136"/>
      <c r="E468" s="13"/>
      <c r="F468" s="14"/>
      <c r="G468" s="99">
        <f>G469+G470+G471+G474+G475+G480+G481+G485+G486+G488+G489+G490</f>
        <v>0</v>
      </c>
      <c r="H468" s="65"/>
      <c r="I468" s="65">
        <f t="shared" ref="I468:I469" si="440">+G468/$K$551</f>
        <v>0</v>
      </c>
      <c r="J468" s="17">
        <f>K468/K551</f>
        <v>0</v>
      </c>
      <c r="K468" s="100">
        <f>SUM(G470:G490)</f>
        <v>0</v>
      </c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3">
      <c r="A469" s="4"/>
      <c r="B469" s="209">
        <v>21</v>
      </c>
      <c r="C469" s="210" t="s">
        <v>785</v>
      </c>
      <c r="D469" s="209" t="s">
        <v>19</v>
      </c>
      <c r="E469" s="211"/>
      <c r="F469" s="212"/>
      <c r="G469" s="213">
        <f>F469*E469</f>
        <v>0</v>
      </c>
      <c r="H469" s="214"/>
      <c r="I469" s="214">
        <f t="shared" si="440"/>
        <v>0</v>
      </c>
      <c r="J469" s="215"/>
      <c r="K469" s="216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3">
      <c r="A470" s="4"/>
      <c r="B470" s="52">
        <v>21.1</v>
      </c>
      <c r="C470" s="59" t="s">
        <v>786</v>
      </c>
      <c r="D470" s="52" t="s">
        <v>22</v>
      </c>
      <c r="E470" s="31"/>
      <c r="F470" s="31"/>
      <c r="G470" s="32">
        <f t="shared" ref="G470:G490" si="441">E470*F470</f>
        <v>0</v>
      </c>
      <c r="H470" s="33">
        <f t="shared" ref="H470:I470" si="442">+F470/$K$551</f>
        <v>0</v>
      </c>
      <c r="I470" s="34">
        <f t="shared" si="442"/>
        <v>0</v>
      </c>
      <c r="J470" s="104"/>
      <c r="K470" s="7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3">
      <c r="A471" s="4"/>
      <c r="B471" s="52">
        <v>21.2</v>
      </c>
      <c r="C471" s="30" t="s">
        <v>787</v>
      </c>
      <c r="D471" s="205" t="s">
        <v>19</v>
      </c>
      <c r="E471" s="31"/>
      <c r="F471" s="31"/>
      <c r="G471" s="32">
        <f t="shared" si="441"/>
        <v>0</v>
      </c>
      <c r="H471" s="33">
        <f t="shared" ref="H471:I471" si="443">+F471/$K$551</f>
        <v>0</v>
      </c>
      <c r="I471" s="34">
        <f t="shared" si="443"/>
        <v>0</v>
      </c>
      <c r="J471" s="104"/>
      <c r="K471" s="7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hidden="1" customHeight="1" x14ac:dyDescent="0.3">
      <c r="A472" s="4"/>
      <c r="B472" s="52">
        <v>21.3</v>
      </c>
      <c r="C472" s="59" t="s">
        <v>788</v>
      </c>
      <c r="D472" s="207" t="s">
        <v>19</v>
      </c>
      <c r="E472" s="31"/>
      <c r="F472" s="31">
        <v>1</v>
      </c>
      <c r="G472" s="32">
        <f t="shared" si="441"/>
        <v>0</v>
      </c>
      <c r="H472" s="33">
        <f t="shared" ref="H472:I472" si="444">+F472/$K$551</f>
        <v>0.2</v>
      </c>
      <c r="I472" s="34">
        <f t="shared" si="444"/>
        <v>0</v>
      </c>
      <c r="J472" s="104"/>
      <c r="K472" s="7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hidden="1" customHeight="1" x14ac:dyDescent="0.3">
      <c r="A473" s="4"/>
      <c r="B473" s="52">
        <v>21.4</v>
      </c>
      <c r="C473" s="30" t="s">
        <v>789</v>
      </c>
      <c r="D473" s="207" t="s">
        <v>19</v>
      </c>
      <c r="E473" s="31"/>
      <c r="F473" s="31">
        <v>1</v>
      </c>
      <c r="G473" s="32">
        <f t="shared" si="441"/>
        <v>0</v>
      </c>
      <c r="H473" s="33">
        <f t="shared" ref="H473:I473" si="445">+F473/$K$551</f>
        <v>0.2</v>
      </c>
      <c r="I473" s="34">
        <f t="shared" si="445"/>
        <v>0</v>
      </c>
      <c r="J473" s="104"/>
      <c r="K473" s="7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3">
      <c r="A474" s="4"/>
      <c r="B474" s="103">
        <v>21.5</v>
      </c>
      <c r="C474" s="37" t="s">
        <v>790</v>
      </c>
      <c r="D474" s="205" t="s">
        <v>19</v>
      </c>
      <c r="E474" s="31"/>
      <c r="F474" s="31"/>
      <c r="G474" s="32">
        <f t="shared" si="441"/>
        <v>0</v>
      </c>
      <c r="H474" s="33">
        <f t="shared" ref="H474:I474" si="446">+F474/$K$551</f>
        <v>0</v>
      </c>
      <c r="I474" s="34">
        <f t="shared" si="446"/>
        <v>0</v>
      </c>
      <c r="J474" s="104"/>
      <c r="K474" s="7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3">
      <c r="A475" s="4"/>
      <c r="B475" s="52">
        <v>21.6</v>
      </c>
      <c r="C475" s="30" t="s">
        <v>791</v>
      </c>
      <c r="D475" s="29" t="s">
        <v>22</v>
      </c>
      <c r="E475" s="31"/>
      <c r="F475" s="31"/>
      <c r="G475" s="32">
        <f t="shared" si="441"/>
        <v>0</v>
      </c>
      <c r="H475" s="33">
        <f t="shared" ref="H475:I475" si="447">+F475/$K$551</f>
        <v>0</v>
      </c>
      <c r="I475" s="34">
        <f t="shared" si="447"/>
        <v>0</v>
      </c>
      <c r="J475" s="104"/>
      <c r="K475" s="7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hidden="1" customHeight="1" x14ac:dyDescent="0.3">
      <c r="A476" s="4"/>
      <c r="B476" s="52">
        <v>21.7</v>
      </c>
      <c r="C476" s="30" t="s">
        <v>792</v>
      </c>
      <c r="D476" s="29" t="s">
        <v>22</v>
      </c>
      <c r="E476" s="31"/>
      <c r="F476" s="31"/>
      <c r="G476" s="32">
        <f t="shared" si="441"/>
        <v>0</v>
      </c>
      <c r="H476" s="33">
        <f t="shared" ref="H476:I476" si="448">+F476/$K$551</f>
        <v>0</v>
      </c>
      <c r="I476" s="34">
        <f t="shared" si="448"/>
        <v>0</v>
      </c>
      <c r="J476" s="104"/>
      <c r="K476" s="7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hidden="1" customHeight="1" x14ac:dyDescent="0.3">
      <c r="A477" s="4"/>
      <c r="B477" s="52">
        <v>21.8</v>
      </c>
      <c r="C477" s="30" t="s">
        <v>793</v>
      </c>
      <c r="D477" s="29" t="s">
        <v>22</v>
      </c>
      <c r="E477" s="31"/>
      <c r="F477" s="31">
        <v>1</v>
      </c>
      <c r="G477" s="32">
        <f t="shared" si="441"/>
        <v>0</v>
      </c>
      <c r="H477" s="33">
        <f t="shared" ref="H477:I477" si="449">+F477/$K$551</f>
        <v>0.2</v>
      </c>
      <c r="I477" s="34">
        <f t="shared" si="449"/>
        <v>0</v>
      </c>
      <c r="J477" s="104"/>
      <c r="K477" s="7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hidden="1" customHeight="1" x14ac:dyDescent="0.3">
      <c r="A478" s="4"/>
      <c r="B478" s="52">
        <v>21.9</v>
      </c>
      <c r="C478" s="54" t="s">
        <v>794</v>
      </c>
      <c r="D478" s="29" t="s">
        <v>139</v>
      </c>
      <c r="E478" s="31"/>
      <c r="F478" s="31">
        <v>1</v>
      </c>
      <c r="G478" s="32">
        <f t="shared" si="441"/>
        <v>0</v>
      </c>
      <c r="H478" s="33">
        <f t="shared" ref="H478:I478" si="450">+F478/$K$551</f>
        <v>0.2</v>
      </c>
      <c r="I478" s="34">
        <f t="shared" si="450"/>
        <v>0</v>
      </c>
      <c r="J478" s="104"/>
      <c r="K478" s="7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hidden="1" customHeight="1" x14ac:dyDescent="0.3">
      <c r="A479" s="4"/>
      <c r="B479" s="52">
        <v>21.1</v>
      </c>
      <c r="C479" s="54" t="s">
        <v>795</v>
      </c>
      <c r="D479" s="29" t="s">
        <v>139</v>
      </c>
      <c r="E479" s="31"/>
      <c r="F479" s="31">
        <v>1</v>
      </c>
      <c r="G479" s="32">
        <f t="shared" si="441"/>
        <v>0</v>
      </c>
      <c r="H479" s="33">
        <f t="shared" ref="H479:I479" si="451">+F479/$K$551</f>
        <v>0.2</v>
      </c>
      <c r="I479" s="34">
        <f t="shared" si="451"/>
        <v>0</v>
      </c>
      <c r="J479" s="104"/>
      <c r="K479" s="7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3">
      <c r="A480" s="4"/>
      <c r="B480" s="52">
        <v>21.11</v>
      </c>
      <c r="C480" s="54" t="s">
        <v>796</v>
      </c>
      <c r="D480" s="207" t="s">
        <v>19</v>
      </c>
      <c r="E480" s="31"/>
      <c r="F480" s="31"/>
      <c r="G480" s="32">
        <f t="shared" si="441"/>
        <v>0</v>
      </c>
      <c r="H480" s="33">
        <f t="shared" ref="H480:I480" si="452">+F480/$K$551</f>
        <v>0</v>
      </c>
      <c r="I480" s="34">
        <f t="shared" si="452"/>
        <v>0</v>
      </c>
      <c r="J480" s="104"/>
      <c r="K480" s="7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3">
      <c r="A481" s="4"/>
      <c r="B481" s="52">
        <v>21.12</v>
      </c>
      <c r="C481" s="153" t="s">
        <v>797</v>
      </c>
      <c r="D481" s="207" t="s">
        <v>19</v>
      </c>
      <c r="E481" s="31"/>
      <c r="F481" s="31"/>
      <c r="G481" s="32">
        <f t="shared" si="441"/>
        <v>0</v>
      </c>
      <c r="H481" s="33">
        <f t="shared" ref="H481:I481" si="453">+F481/$K$551</f>
        <v>0</v>
      </c>
      <c r="I481" s="34">
        <f t="shared" si="453"/>
        <v>0</v>
      </c>
      <c r="J481" s="104"/>
      <c r="K481" s="7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hidden="1" customHeight="1" x14ac:dyDescent="0.3">
      <c r="A482" s="4"/>
      <c r="B482" s="52">
        <v>21.13</v>
      </c>
      <c r="C482" s="54" t="s">
        <v>798</v>
      </c>
      <c r="D482" s="207" t="s">
        <v>19</v>
      </c>
      <c r="E482" s="31"/>
      <c r="F482" s="31">
        <v>1</v>
      </c>
      <c r="G482" s="32">
        <f t="shared" si="441"/>
        <v>0</v>
      </c>
      <c r="H482" s="33">
        <f t="shared" ref="H482:I482" si="454">+F482/$K$551</f>
        <v>0.2</v>
      </c>
      <c r="I482" s="34">
        <f t="shared" si="454"/>
        <v>0</v>
      </c>
      <c r="J482" s="104"/>
      <c r="K482" s="7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hidden="1" customHeight="1" x14ac:dyDescent="0.3">
      <c r="A483" s="4"/>
      <c r="B483" s="103">
        <v>21.14</v>
      </c>
      <c r="C483" s="54" t="s">
        <v>799</v>
      </c>
      <c r="D483" s="207" t="s">
        <v>19</v>
      </c>
      <c r="E483" s="31"/>
      <c r="F483" s="31">
        <v>1</v>
      </c>
      <c r="G483" s="32">
        <f t="shared" si="441"/>
        <v>0</v>
      </c>
      <c r="H483" s="33">
        <f t="shared" ref="H483:I483" si="455">+F483/$K$551</f>
        <v>0.2</v>
      </c>
      <c r="I483" s="34">
        <f t="shared" si="455"/>
        <v>0</v>
      </c>
      <c r="J483" s="104"/>
      <c r="K483" s="7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hidden="1" customHeight="1" x14ac:dyDescent="0.3">
      <c r="A484" s="4"/>
      <c r="B484" s="103">
        <v>21.15</v>
      </c>
      <c r="C484" s="30" t="s">
        <v>799</v>
      </c>
      <c r="D484" s="207" t="s">
        <v>19</v>
      </c>
      <c r="E484" s="31"/>
      <c r="F484" s="31">
        <v>1</v>
      </c>
      <c r="G484" s="32">
        <f t="shared" si="441"/>
        <v>0</v>
      </c>
      <c r="H484" s="33">
        <f t="shared" ref="H484:I484" si="456">+F484/$K$551</f>
        <v>0.2</v>
      </c>
      <c r="I484" s="34">
        <f t="shared" si="456"/>
        <v>0</v>
      </c>
      <c r="J484" s="104"/>
      <c r="K484" s="7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3">
      <c r="A485" s="4"/>
      <c r="B485" s="52">
        <v>21.16</v>
      </c>
      <c r="C485" s="37" t="s">
        <v>800</v>
      </c>
      <c r="D485" s="205" t="s">
        <v>19</v>
      </c>
      <c r="E485" s="31"/>
      <c r="F485" s="31"/>
      <c r="G485" s="32">
        <f t="shared" si="441"/>
        <v>0</v>
      </c>
      <c r="H485" s="33">
        <f t="shared" ref="H485:I485" si="457">+F485/$K$551</f>
        <v>0</v>
      </c>
      <c r="I485" s="34">
        <f t="shared" si="457"/>
        <v>0</v>
      </c>
      <c r="J485" s="104"/>
      <c r="K485" s="7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3">
      <c r="A486" s="4"/>
      <c r="B486" s="52">
        <v>21.17</v>
      </c>
      <c r="C486" s="37" t="s">
        <v>801</v>
      </c>
      <c r="D486" s="205" t="s">
        <v>22</v>
      </c>
      <c r="E486" s="31"/>
      <c r="F486" s="31"/>
      <c r="G486" s="32">
        <f t="shared" si="441"/>
        <v>0</v>
      </c>
      <c r="H486" s="33">
        <f t="shared" ref="H486:I486" si="458">+F486/$K$551</f>
        <v>0</v>
      </c>
      <c r="I486" s="34">
        <f t="shared" si="458"/>
        <v>0</v>
      </c>
      <c r="J486" s="104"/>
      <c r="K486" s="7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hidden="1" customHeight="1" x14ac:dyDescent="0.3">
      <c r="A487" s="4"/>
      <c r="B487" s="103">
        <v>21.18</v>
      </c>
      <c r="C487" s="37" t="s">
        <v>802</v>
      </c>
      <c r="D487" s="205" t="s">
        <v>22</v>
      </c>
      <c r="E487" s="31"/>
      <c r="F487" s="31">
        <v>1</v>
      </c>
      <c r="G487" s="32">
        <f t="shared" si="441"/>
        <v>0</v>
      </c>
      <c r="H487" s="33">
        <f t="shared" ref="H487:I487" si="459">+F487/$K$551</f>
        <v>0.2</v>
      </c>
      <c r="I487" s="34">
        <f t="shared" si="459"/>
        <v>0</v>
      </c>
      <c r="J487" s="104"/>
      <c r="K487" s="7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3">
      <c r="A488" s="4"/>
      <c r="B488" s="52">
        <v>21.19</v>
      </c>
      <c r="C488" s="37" t="s">
        <v>803</v>
      </c>
      <c r="D488" s="52" t="s">
        <v>22</v>
      </c>
      <c r="E488" s="31"/>
      <c r="F488" s="31"/>
      <c r="G488" s="32">
        <f t="shared" si="441"/>
        <v>0</v>
      </c>
      <c r="H488" s="33">
        <f t="shared" ref="H488:I488" si="460">+F488/$K$551</f>
        <v>0</v>
      </c>
      <c r="I488" s="34">
        <f t="shared" si="460"/>
        <v>0</v>
      </c>
      <c r="J488" s="104"/>
      <c r="K488" s="7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3">
      <c r="A489" s="4"/>
      <c r="B489" s="103">
        <v>21.2</v>
      </c>
      <c r="C489" s="37" t="s">
        <v>804</v>
      </c>
      <c r="D489" s="52" t="s">
        <v>19</v>
      </c>
      <c r="E489" s="31"/>
      <c r="F489" s="31"/>
      <c r="G489" s="32">
        <f t="shared" si="441"/>
        <v>0</v>
      </c>
      <c r="H489" s="33">
        <f t="shared" ref="H489:I489" si="461">+F489/$K$551</f>
        <v>0</v>
      </c>
      <c r="I489" s="34">
        <f t="shared" si="461"/>
        <v>0</v>
      </c>
      <c r="J489" s="104"/>
      <c r="K489" s="7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3">
      <c r="A490" s="4"/>
      <c r="B490" s="52">
        <v>21.21</v>
      </c>
      <c r="C490" s="30" t="s">
        <v>805</v>
      </c>
      <c r="D490" s="52" t="s">
        <v>19</v>
      </c>
      <c r="E490" s="31"/>
      <c r="F490" s="31"/>
      <c r="G490" s="32">
        <f t="shared" si="441"/>
        <v>0</v>
      </c>
      <c r="H490" s="33">
        <f t="shared" ref="H490:I490" si="462">+F490/$K$551</f>
        <v>0</v>
      </c>
      <c r="I490" s="34">
        <f t="shared" si="462"/>
        <v>0</v>
      </c>
      <c r="J490" s="104"/>
      <c r="K490" s="7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hidden="1" customHeight="1" x14ac:dyDescent="0.3">
      <c r="A491" s="4"/>
      <c r="B491" s="10" t="s">
        <v>806</v>
      </c>
      <c r="C491" s="11" t="s">
        <v>807</v>
      </c>
      <c r="D491" s="136"/>
      <c r="E491" s="13"/>
      <c r="F491" s="14"/>
      <c r="G491" s="99">
        <f>G493+G497+G498</f>
        <v>0</v>
      </c>
      <c r="H491" s="65"/>
      <c r="I491" s="65">
        <f>+G491/$K$551</f>
        <v>0</v>
      </c>
      <c r="J491" s="17">
        <f>K491/K551</f>
        <v>0</v>
      </c>
      <c r="K491" s="100">
        <f>SUM(G492:G500)</f>
        <v>0</v>
      </c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hidden="1" customHeight="1" x14ac:dyDescent="0.3">
      <c r="A492" s="4"/>
      <c r="B492" s="52">
        <v>22.1</v>
      </c>
      <c r="C492" s="37" t="s">
        <v>808</v>
      </c>
      <c r="D492" s="52" t="s">
        <v>22</v>
      </c>
      <c r="E492" s="31"/>
      <c r="F492" s="31">
        <v>1</v>
      </c>
      <c r="G492" s="32">
        <f t="shared" ref="G492:G500" si="463">E492*F492</f>
        <v>0</v>
      </c>
      <c r="H492" s="33">
        <f t="shared" ref="H492:I492" si="464">+F492/$K$551</f>
        <v>0.2</v>
      </c>
      <c r="I492" s="34">
        <f t="shared" si="464"/>
        <v>0</v>
      </c>
      <c r="J492" s="104"/>
      <c r="K492" s="7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hidden="1" customHeight="1" x14ac:dyDescent="0.3">
      <c r="A493" s="4"/>
      <c r="B493" s="52">
        <v>22.2</v>
      </c>
      <c r="C493" s="37" t="s">
        <v>809</v>
      </c>
      <c r="D493" s="29" t="s">
        <v>22</v>
      </c>
      <c r="E493" s="31"/>
      <c r="F493" s="31">
        <v>3600</v>
      </c>
      <c r="G493" s="32">
        <f t="shared" si="463"/>
        <v>0</v>
      </c>
      <c r="H493" s="33">
        <f t="shared" ref="H493:I493" si="465">+F493/$K$551</f>
        <v>720</v>
      </c>
      <c r="I493" s="34">
        <f t="shared" si="465"/>
        <v>0</v>
      </c>
      <c r="J493" s="104"/>
      <c r="K493" s="7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hidden="1" customHeight="1" x14ac:dyDescent="0.3">
      <c r="A494" s="4"/>
      <c r="B494" s="52">
        <v>22.3</v>
      </c>
      <c r="C494" s="37" t="s">
        <v>810</v>
      </c>
      <c r="D494" s="29" t="s">
        <v>22</v>
      </c>
      <c r="E494" s="31"/>
      <c r="F494" s="31">
        <v>1</v>
      </c>
      <c r="G494" s="32">
        <f t="shared" si="463"/>
        <v>0</v>
      </c>
      <c r="H494" s="33">
        <f t="shared" ref="H494:I494" si="466">+F494/$K$551</f>
        <v>0.2</v>
      </c>
      <c r="I494" s="34">
        <f t="shared" si="466"/>
        <v>0</v>
      </c>
      <c r="J494" s="104"/>
      <c r="K494" s="7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hidden="1" customHeight="1" x14ac:dyDescent="0.3">
      <c r="A495" s="4"/>
      <c r="B495" s="52">
        <v>22.4</v>
      </c>
      <c r="C495" s="37" t="s">
        <v>811</v>
      </c>
      <c r="D495" s="29" t="s">
        <v>22</v>
      </c>
      <c r="E495" s="31"/>
      <c r="F495" s="31">
        <v>1</v>
      </c>
      <c r="G495" s="32">
        <f t="shared" si="463"/>
        <v>0</v>
      </c>
      <c r="H495" s="33">
        <f t="shared" ref="H495:I495" si="467">+F495/$K$551</f>
        <v>0.2</v>
      </c>
      <c r="I495" s="34">
        <f t="shared" si="467"/>
        <v>0</v>
      </c>
      <c r="J495" s="121"/>
      <c r="K495" s="51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hidden="1" customHeight="1" x14ac:dyDescent="0.3">
      <c r="A496" s="4"/>
      <c r="B496" s="52">
        <v>22.5</v>
      </c>
      <c r="C496" s="74" t="s">
        <v>812</v>
      </c>
      <c r="D496" s="29" t="s">
        <v>22</v>
      </c>
      <c r="E496" s="31"/>
      <c r="F496" s="31">
        <v>1</v>
      </c>
      <c r="G496" s="32">
        <f t="shared" si="463"/>
        <v>0</v>
      </c>
      <c r="H496" s="33">
        <f t="shared" ref="H496:I496" si="468">+F496/$K$551</f>
        <v>0.2</v>
      </c>
      <c r="I496" s="34">
        <f t="shared" si="468"/>
        <v>0</v>
      </c>
      <c r="J496" s="121"/>
      <c r="K496" s="51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hidden="1" customHeight="1" x14ac:dyDescent="0.3">
      <c r="A497" s="4"/>
      <c r="B497" s="52">
        <v>22.6</v>
      </c>
      <c r="C497" s="54" t="s">
        <v>813</v>
      </c>
      <c r="D497" s="29" t="s">
        <v>22</v>
      </c>
      <c r="E497" s="31"/>
      <c r="F497" s="31">
        <v>80300</v>
      </c>
      <c r="G497" s="32">
        <f t="shared" si="463"/>
        <v>0</v>
      </c>
      <c r="H497" s="33">
        <f t="shared" ref="H497:I497" si="469">+F497/$K$551</f>
        <v>16060</v>
      </c>
      <c r="I497" s="34">
        <f t="shared" si="469"/>
        <v>0</v>
      </c>
      <c r="J497" s="110"/>
      <c r="K497" s="56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hidden="1" customHeight="1" x14ac:dyDescent="0.3">
      <c r="A498" s="4"/>
      <c r="B498" s="52">
        <v>22.7</v>
      </c>
      <c r="C498" s="217" t="s">
        <v>814</v>
      </c>
      <c r="D498" s="29" t="s">
        <v>22</v>
      </c>
      <c r="E498" s="31"/>
      <c r="F498" s="31">
        <v>76000</v>
      </c>
      <c r="G498" s="32">
        <f t="shared" si="463"/>
        <v>0</v>
      </c>
      <c r="H498" s="33">
        <f t="shared" ref="H498:I498" si="470">+F498/$K$551</f>
        <v>15200</v>
      </c>
      <c r="I498" s="34">
        <f t="shared" si="470"/>
        <v>0</v>
      </c>
      <c r="J498" s="110"/>
      <c r="K498" s="56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hidden="1" customHeight="1" x14ac:dyDescent="0.3">
      <c r="A499" s="4"/>
      <c r="B499" s="52">
        <v>22.7</v>
      </c>
      <c r="C499" s="30" t="s">
        <v>815</v>
      </c>
      <c r="D499" s="29" t="s">
        <v>22</v>
      </c>
      <c r="E499" s="106"/>
      <c r="F499" s="106">
        <v>1</v>
      </c>
      <c r="G499" s="129">
        <f t="shared" si="463"/>
        <v>0</v>
      </c>
      <c r="H499" s="33">
        <f t="shared" ref="H499:I499" si="471">+F499/$K$551</f>
        <v>0.2</v>
      </c>
      <c r="I499" s="34">
        <f t="shared" si="471"/>
        <v>0</v>
      </c>
      <c r="J499" s="121"/>
      <c r="K499" s="51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hidden="1" customHeight="1" x14ac:dyDescent="0.3">
      <c r="A500" s="4"/>
      <c r="B500" s="52">
        <v>22.8</v>
      </c>
      <c r="C500" s="30" t="s">
        <v>816</v>
      </c>
      <c r="D500" s="29" t="s">
        <v>22</v>
      </c>
      <c r="E500" s="106"/>
      <c r="F500" s="106">
        <v>1</v>
      </c>
      <c r="G500" s="129">
        <f t="shared" si="463"/>
        <v>0</v>
      </c>
      <c r="H500" s="33">
        <f t="shared" ref="H500:I500" si="472">+F500/$K$551</f>
        <v>0.2</v>
      </c>
      <c r="I500" s="34">
        <f t="shared" si="472"/>
        <v>0</v>
      </c>
      <c r="J500" s="121"/>
      <c r="K500" s="51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hidden="1" customHeight="1" x14ac:dyDescent="0.3">
      <c r="A501" s="4"/>
      <c r="B501" s="10" t="s">
        <v>817</v>
      </c>
      <c r="C501" s="11" t="s">
        <v>818</v>
      </c>
      <c r="D501" s="136"/>
      <c r="E501" s="13"/>
      <c r="F501" s="14"/>
      <c r="G501" s="14"/>
      <c r="H501" s="65"/>
      <c r="I501" s="65"/>
      <c r="J501" s="17">
        <f>K501/K551</f>
        <v>0</v>
      </c>
      <c r="K501" s="100">
        <f>SUM(G502:G504)</f>
        <v>0</v>
      </c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hidden="1" customHeight="1" x14ac:dyDescent="0.3">
      <c r="A502" s="4"/>
      <c r="B502" s="75">
        <v>23.1</v>
      </c>
      <c r="C502" s="30" t="s">
        <v>819</v>
      </c>
      <c r="D502" s="29" t="s">
        <v>22</v>
      </c>
      <c r="E502" s="106"/>
      <c r="F502" s="31">
        <v>1</v>
      </c>
      <c r="G502" s="32">
        <f t="shared" ref="G502:G504" si="473">E502*F502</f>
        <v>0</v>
      </c>
      <c r="H502" s="33">
        <f t="shared" ref="H502:I502" si="474">+F502/$K$551</f>
        <v>0.2</v>
      </c>
      <c r="I502" s="34">
        <f t="shared" si="474"/>
        <v>0</v>
      </c>
      <c r="J502" s="50"/>
      <c r="K502" s="51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hidden="1" customHeight="1" x14ac:dyDescent="0.3">
      <c r="A503" s="4"/>
      <c r="B503" s="75">
        <v>23.2</v>
      </c>
      <c r="C503" s="30" t="s">
        <v>820</v>
      </c>
      <c r="D503" s="29" t="s">
        <v>22</v>
      </c>
      <c r="E503" s="31"/>
      <c r="F503" s="31">
        <v>1</v>
      </c>
      <c r="G503" s="32">
        <f t="shared" si="473"/>
        <v>0</v>
      </c>
      <c r="H503" s="33">
        <f t="shared" ref="H503:I503" si="475">+F503/$K$551</f>
        <v>0.2</v>
      </c>
      <c r="I503" s="34">
        <f t="shared" si="475"/>
        <v>0</v>
      </c>
      <c r="J503" s="50"/>
      <c r="K503" s="51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hidden="1" customHeight="1" x14ac:dyDescent="0.3">
      <c r="A504" s="4"/>
      <c r="B504" s="75">
        <v>23.3</v>
      </c>
      <c r="C504" s="30" t="s">
        <v>821</v>
      </c>
      <c r="D504" s="29" t="s">
        <v>22</v>
      </c>
      <c r="E504" s="106"/>
      <c r="F504" s="31">
        <v>1</v>
      </c>
      <c r="G504" s="32">
        <f t="shared" si="473"/>
        <v>0</v>
      </c>
      <c r="H504" s="33">
        <f t="shared" ref="H504:I504" si="476">+F504/$K$551</f>
        <v>0.2</v>
      </c>
      <c r="I504" s="34">
        <f t="shared" si="476"/>
        <v>0</v>
      </c>
      <c r="J504" s="50"/>
      <c r="K504" s="51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hidden="1" customHeight="1" x14ac:dyDescent="0.3">
      <c r="A505" s="4"/>
      <c r="B505" s="10" t="s">
        <v>822</v>
      </c>
      <c r="C505" s="11" t="s">
        <v>823</v>
      </c>
      <c r="D505" s="136"/>
      <c r="E505" s="13"/>
      <c r="F505" s="14"/>
      <c r="G505" s="14"/>
      <c r="H505" s="65"/>
      <c r="I505" s="65"/>
      <c r="J505" s="17">
        <f>K505/K551</f>
        <v>0</v>
      </c>
      <c r="K505" s="100">
        <f>G506+G511</f>
        <v>0</v>
      </c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hidden="1" customHeight="1" x14ac:dyDescent="0.3">
      <c r="A506" s="4"/>
      <c r="B506" s="162" t="s">
        <v>824</v>
      </c>
      <c r="C506" s="203" t="s">
        <v>825</v>
      </c>
      <c r="D506" s="147"/>
      <c r="E506" s="148"/>
      <c r="F506" s="44"/>
      <c r="G506" s="111">
        <f>SUM(G507:G510)</f>
        <v>0</v>
      </c>
      <c r="H506" s="46"/>
      <c r="I506" s="46"/>
      <c r="J506" s="47"/>
      <c r="K506" s="48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hidden="1" customHeight="1" x14ac:dyDescent="0.3">
      <c r="A507" s="4"/>
      <c r="B507" s="52" t="s">
        <v>826</v>
      </c>
      <c r="C507" s="59" t="s">
        <v>827</v>
      </c>
      <c r="D507" s="52" t="s">
        <v>120</v>
      </c>
      <c r="E507" s="31"/>
      <c r="F507" s="31">
        <v>1</v>
      </c>
      <c r="G507" s="32">
        <f t="shared" ref="G507:G510" si="477">E507*F507</f>
        <v>0</v>
      </c>
      <c r="H507" s="33">
        <f t="shared" ref="H507:I507" si="478">+F507/$K$551</f>
        <v>0.2</v>
      </c>
      <c r="I507" s="34">
        <f t="shared" si="478"/>
        <v>0</v>
      </c>
      <c r="J507" s="104"/>
      <c r="K507" s="7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hidden="1" customHeight="1" x14ac:dyDescent="0.3">
      <c r="A508" s="4"/>
      <c r="B508" s="52" t="s">
        <v>828</v>
      </c>
      <c r="C508" s="54" t="s">
        <v>829</v>
      </c>
      <c r="D508" s="218" t="s">
        <v>120</v>
      </c>
      <c r="E508" s="31"/>
      <c r="F508" s="31">
        <v>1</v>
      </c>
      <c r="G508" s="32">
        <f t="shared" si="477"/>
        <v>0</v>
      </c>
      <c r="H508" s="33">
        <f t="shared" ref="H508:I508" si="479">+F508/$K$551</f>
        <v>0.2</v>
      </c>
      <c r="I508" s="34">
        <f t="shared" si="479"/>
        <v>0</v>
      </c>
      <c r="J508" s="104"/>
      <c r="K508" s="7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hidden="1" customHeight="1" x14ac:dyDescent="0.3">
      <c r="A509" s="4"/>
      <c r="B509" s="52" t="s">
        <v>830</v>
      </c>
      <c r="C509" s="54" t="s">
        <v>831</v>
      </c>
      <c r="D509" s="218" t="s">
        <v>120</v>
      </c>
      <c r="E509" s="31"/>
      <c r="F509" s="31">
        <v>1</v>
      </c>
      <c r="G509" s="32">
        <f t="shared" si="477"/>
        <v>0</v>
      </c>
      <c r="H509" s="33">
        <f t="shared" ref="H509:I509" si="480">+F509/$K$551</f>
        <v>0.2</v>
      </c>
      <c r="I509" s="34">
        <f t="shared" si="480"/>
        <v>0</v>
      </c>
      <c r="J509" s="104"/>
      <c r="K509" s="7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hidden="1" customHeight="1" x14ac:dyDescent="0.3">
      <c r="A510" s="4"/>
      <c r="B510" s="29" t="s">
        <v>832</v>
      </c>
      <c r="C510" s="54" t="s">
        <v>833</v>
      </c>
      <c r="D510" s="207" t="s">
        <v>22</v>
      </c>
      <c r="E510" s="31"/>
      <c r="F510" s="31">
        <v>1</v>
      </c>
      <c r="G510" s="32">
        <f t="shared" si="477"/>
        <v>0</v>
      </c>
      <c r="H510" s="33">
        <f t="shared" ref="H510:I510" si="481">+F510/$K$551</f>
        <v>0.2</v>
      </c>
      <c r="I510" s="34">
        <f t="shared" si="481"/>
        <v>0</v>
      </c>
      <c r="J510" s="104"/>
      <c r="K510" s="7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hidden="1" customHeight="1" x14ac:dyDescent="0.3">
      <c r="A511" s="4"/>
      <c r="B511" s="162" t="s">
        <v>834</v>
      </c>
      <c r="C511" s="203" t="s">
        <v>835</v>
      </c>
      <c r="D511" s="147"/>
      <c r="E511" s="148"/>
      <c r="F511" s="44"/>
      <c r="G511" s="111">
        <f>G515+G518+G525</f>
        <v>0</v>
      </c>
      <c r="H511" s="219"/>
      <c r="I511" s="46"/>
      <c r="J511" s="47"/>
      <c r="K511" s="48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hidden="1" customHeight="1" x14ac:dyDescent="0.3">
      <c r="A512" s="4"/>
      <c r="B512" s="75" t="s">
        <v>836</v>
      </c>
      <c r="C512" s="74" t="s">
        <v>837</v>
      </c>
      <c r="D512" s="75" t="s">
        <v>80</v>
      </c>
      <c r="E512" s="106"/>
      <c r="F512" s="31">
        <v>1</v>
      </c>
      <c r="G512" s="32">
        <f t="shared" ref="G512:G514" si="482">E512*F512</f>
        <v>0</v>
      </c>
      <c r="H512" s="33">
        <f t="shared" ref="H512:I512" si="483">+F512/$K$551</f>
        <v>0.2</v>
      </c>
      <c r="I512" s="34">
        <f t="shared" si="483"/>
        <v>0</v>
      </c>
      <c r="J512" s="50"/>
      <c r="K512" s="51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hidden="1" customHeight="1" x14ac:dyDescent="0.3">
      <c r="A513" s="4"/>
      <c r="B513" s="75" t="s">
        <v>838</v>
      </c>
      <c r="C513" s="74" t="s">
        <v>839</v>
      </c>
      <c r="D513" s="75" t="s">
        <v>80</v>
      </c>
      <c r="E513" s="106"/>
      <c r="F513" s="31">
        <v>1</v>
      </c>
      <c r="G513" s="32">
        <f t="shared" si="482"/>
        <v>0</v>
      </c>
      <c r="H513" s="33">
        <f t="shared" ref="H513:I513" si="484">+F513/$K$551</f>
        <v>0.2</v>
      </c>
      <c r="I513" s="34">
        <f t="shared" si="484"/>
        <v>0</v>
      </c>
      <c r="J513" s="50"/>
      <c r="K513" s="51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hidden="1" customHeight="1" x14ac:dyDescent="0.3">
      <c r="A514" s="4"/>
      <c r="B514" s="75" t="s">
        <v>840</v>
      </c>
      <c r="C514" s="74" t="s">
        <v>841</v>
      </c>
      <c r="D514" s="126" t="s">
        <v>80</v>
      </c>
      <c r="E514" s="106"/>
      <c r="F514" s="31">
        <v>1</v>
      </c>
      <c r="G514" s="32">
        <f t="shared" si="482"/>
        <v>0</v>
      </c>
      <c r="H514" s="33">
        <f t="shared" ref="H514:I514" si="485">+F514/$K$551</f>
        <v>0.2</v>
      </c>
      <c r="I514" s="34">
        <f t="shared" si="485"/>
        <v>0</v>
      </c>
      <c r="J514" s="50"/>
      <c r="K514" s="51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hidden="1" customHeight="1" x14ac:dyDescent="0.3">
      <c r="A515" s="4"/>
      <c r="B515" s="112"/>
      <c r="C515" s="113" t="s">
        <v>842</v>
      </c>
      <c r="D515" s="133"/>
      <c r="E515" s="115"/>
      <c r="F515" s="116"/>
      <c r="G515" s="117">
        <f>SUM(G516:G517)</f>
        <v>0</v>
      </c>
      <c r="H515" s="128"/>
      <c r="I515" s="118"/>
      <c r="J515" s="119"/>
      <c r="K515" s="120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hidden="1" customHeight="1" x14ac:dyDescent="0.3">
      <c r="A516" s="4"/>
      <c r="B516" s="52" t="s">
        <v>843</v>
      </c>
      <c r="C516" s="30" t="s">
        <v>844</v>
      </c>
      <c r="D516" s="29" t="s">
        <v>139</v>
      </c>
      <c r="E516" s="31"/>
      <c r="F516" s="31">
        <v>1</v>
      </c>
      <c r="G516" s="32">
        <f t="shared" ref="G516:G517" si="486">E516*F516</f>
        <v>0</v>
      </c>
      <c r="H516" s="33">
        <f t="shared" ref="H516:I516" si="487">+F516/$K$551</f>
        <v>0.2</v>
      </c>
      <c r="I516" s="34">
        <f t="shared" si="487"/>
        <v>0</v>
      </c>
      <c r="J516" s="121"/>
      <c r="K516" s="51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hidden="1" customHeight="1" x14ac:dyDescent="0.3">
      <c r="A517" s="4"/>
      <c r="B517" s="52" t="s">
        <v>845</v>
      </c>
      <c r="C517" s="30" t="s">
        <v>846</v>
      </c>
      <c r="D517" s="29" t="s">
        <v>139</v>
      </c>
      <c r="E517" s="31"/>
      <c r="F517" s="31">
        <v>1</v>
      </c>
      <c r="G517" s="32">
        <f t="shared" si="486"/>
        <v>0</v>
      </c>
      <c r="H517" s="33">
        <f t="shared" ref="H517:I517" si="488">+F517/$K$551</f>
        <v>0.2</v>
      </c>
      <c r="I517" s="34">
        <f t="shared" si="488"/>
        <v>0</v>
      </c>
      <c r="J517" s="121"/>
      <c r="K517" s="51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hidden="1" customHeight="1" x14ac:dyDescent="0.3">
      <c r="A518" s="4"/>
      <c r="B518" s="112"/>
      <c r="C518" s="113" t="s">
        <v>847</v>
      </c>
      <c r="D518" s="114"/>
      <c r="E518" s="115"/>
      <c r="F518" s="116"/>
      <c r="G518" s="117">
        <f>SUM(G519:G524)</f>
        <v>0</v>
      </c>
      <c r="H518" s="118"/>
      <c r="I518" s="118"/>
      <c r="J518" s="119"/>
      <c r="K518" s="120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hidden="1" customHeight="1" x14ac:dyDescent="0.3">
      <c r="A519" s="4"/>
      <c r="B519" s="29" t="s">
        <v>848</v>
      </c>
      <c r="C519" s="151" t="s">
        <v>849</v>
      </c>
      <c r="D519" s="75" t="s">
        <v>41</v>
      </c>
      <c r="E519" s="31"/>
      <c r="F519" s="31">
        <v>1</v>
      </c>
      <c r="G519" s="32">
        <f t="shared" ref="G519:G524" si="489">E519*F519</f>
        <v>0</v>
      </c>
      <c r="H519" s="33">
        <f t="shared" ref="H519:I519" si="490">+F519/$K$551</f>
        <v>0.2</v>
      </c>
      <c r="I519" s="34">
        <f t="shared" si="490"/>
        <v>0</v>
      </c>
      <c r="J519" s="104"/>
      <c r="K519" s="73"/>
      <c r="L519" s="4"/>
      <c r="M519" s="4"/>
      <c r="N519" s="4"/>
      <c r="O519" s="4"/>
      <c r="P519" s="4"/>
      <c r="Q519" s="49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hidden="1" customHeight="1" x14ac:dyDescent="0.3">
      <c r="A520" s="4"/>
      <c r="B520" s="29" t="s">
        <v>850</v>
      </c>
      <c r="C520" s="151" t="s">
        <v>851</v>
      </c>
      <c r="D520" s="75" t="s">
        <v>22</v>
      </c>
      <c r="E520" s="31"/>
      <c r="F520" s="31">
        <v>1</v>
      </c>
      <c r="G520" s="32">
        <f t="shared" si="489"/>
        <v>0</v>
      </c>
      <c r="H520" s="33">
        <f t="shared" ref="H520:I520" si="491">+F520/$K$551</f>
        <v>0.2</v>
      </c>
      <c r="I520" s="34">
        <f t="shared" si="491"/>
        <v>0</v>
      </c>
      <c r="J520" s="104"/>
      <c r="K520" s="73"/>
      <c r="L520" s="4"/>
      <c r="M520" s="4"/>
      <c r="N520" s="4"/>
      <c r="O520" s="4"/>
      <c r="P520" s="4"/>
      <c r="Q520" s="39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hidden="1" customHeight="1" x14ac:dyDescent="0.3">
      <c r="A521" s="4"/>
      <c r="B521" s="29" t="s">
        <v>852</v>
      </c>
      <c r="C521" s="30" t="s">
        <v>853</v>
      </c>
      <c r="D521" s="29" t="s">
        <v>22</v>
      </c>
      <c r="E521" s="31"/>
      <c r="F521" s="31">
        <v>1</v>
      </c>
      <c r="G521" s="32">
        <f t="shared" si="489"/>
        <v>0</v>
      </c>
      <c r="H521" s="33">
        <f t="shared" ref="H521:I521" si="492">+F521/$K$551</f>
        <v>0.2</v>
      </c>
      <c r="I521" s="34">
        <f t="shared" si="492"/>
        <v>0</v>
      </c>
      <c r="J521" s="121"/>
      <c r="K521" s="51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hidden="1" customHeight="1" x14ac:dyDescent="0.3">
      <c r="A522" s="4"/>
      <c r="B522" s="103" t="s">
        <v>854</v>
      </c>
      <c r="C522" s="74" t="s">
        <v>855</v>
      </c>
      <c r="D522" s="207" t="s">
        <v>22</v>
      </c>
      <c r="E522" s="106"/>
      <c r="F522" s="31">
        <v>1</v>
      </c>
      <c r="G522" s="32">
        <f t="shared" si="489"/>
        <v>0</v>
      </c>
      <c r="H522" s="33">
        <f t="shared" ref="H522:I522" si="493">+F522/$K$551</f>
        <v>0.2</v>
      </c>
      <c r="I522" s="34">
        <f t="shared" si="493"/>
        <v>0</v>
      </c>
      <c r="J522" s="50"/>
      <c r="K522" s="51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hidden="1" customHeight="1" x14ac:dyDescent="0.3">
      <c r="A523" s="4"/>
      <c r="B523" s="103" t="s">
        <v>856</v>
      </c>
      <c r="C523" s="74" t="s">
        <v>857</v>
      </c>
      <c r="D523" s="207" t="s">
        <v>22</v>
      </c>
      <c r="E523" s="106"/>
      <c r="F523" s="31">
        <v>1</v>
      </c>
      <c r="G523" s="32">
        <f t="shared" si="489"/>
        <v>0</v>
      </c>
      <c r="H523" s="33">
        <f t="shared" ref="H523:I523" si="494">+F523/$K$551</f>
        <v>0.2</v>
      </c>
      <c r="I523" s="34">
        <f t="shared" si="494"/>
        <v>0</v>
      </c>
      <c r="J523" s="50"/>
      <c r="K523" s="51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hidden="1" customHeight="1" x14ac:dyDescent="0.3">
      <c r="A524" s="4"/>
      <c r="B524" s="103" t="s">
        <v>858</v>
      </c>
      <c r="C524" s="74" t="s">
        <v>859</v>
      </c>
      <c r="D524" s="207" t="s">
        <v>22</v>
      </c>
      <c r="E524" s="106"/>
      <c r="F524" s="31">
        <v>1</v>
      </c>
      <c r="G524" s="32">
        <f t="shared" si="489"/>
        <v>0</v>
      </c>
      <c r="H524" s="33">
        <f t="shared" ref="H524:I524" si="495">+F524/$K$551</f>
        <v>0.2</v>
      </c>
      <c r="I524" s="34">
        <f t="shared" si="495"/>
        <v>0</v>
      </c>
      <c r="J524" s="50"/>
      <c r="K524" s="51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hidden="1" customHeight="1" x14ac:dyDescent="0.3">
      <c r="A525" s="4"/>
      <c r="B525" s="112"/>
      <c r="C525" s="145" t="s">
        <v>860</v>
      </c>
      <c r="D525" s="133"/>
      <c r="E525" s="115"/>
      <c r="F525" s="116"/>
      <c r="G525" s="117">
        <f>SUM(G526)</f>
        <v>0</v>
      </c>
      <c r="H525" s="118"/>
      <c r="I525" s="118"/>
      <c r="J525" s="119"/>
      <c r="K525" s="120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hidden="1" customHeight="1" x14ac:dyDescent="0.3">
      <c r="A526" s="4"/>
      <c r="B526" s="75" t="s">
        <v>861</v>
      </c>
      <c r="C526" s="74" t="s">
        <v>862</v>
      </c>
      <c r="D526" s="207" t="s">
        <v>120</v>
      </c>
      <c r="E526" s="106"/>
      <c r="F526" s="31">
        <v>1</v>
      </c>
      <c r="G526" s="32">
        <f>E526*F526</f>
        <v>0</v>
      </c>
      <c r="H526" s="33">
        <f t="shared" ref="H526:I526" si="496">+F526/$K$551</f>
        <v>0.2</v>
      </c>
      <c r="I526" s="34">
        <f t="shared" si="496"/>
        <v>0</v>
      </c>
      <c r="J526" s="50"/>
      <c r="K526" s="51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3">
      <c r="A527" s="4"/>
      <c r="B527" s="10" t="s">
        <v>863</v>
      </c>
      <c r="C527" s="11" t="s">
        <v>864</v>
      </c>
      <c r="D527" s="136"/>
      <c r="E527" s="13"/>
      <c r="F527" s="14"/>
      <c r="G527" s="99">
        <f>G528+G529</f>
        <v>0</v>
      </c>
      <c r="H527" s="65"/>
      <c r="I527" s="65">
        <f>+G527/$K$551</f>
        <v>0</v>
      </c>
      <c r="J527" s="17">
        <f>K527/K551</f>
        <v>0</v>
      </c>
      <c r="K527" s="100">
        <f>SUM(G528:G534)</f>
        <v>0</v>
      </c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3">
      <c r="A528" s="4"/>
      <c r="B528" s="52">
        <v>25.1</v>
      </c>
      <c r="C528" s="30" t="s">
        <v>865</v>
      </c>
      <c r="D528" s="207" t="s">
        <v>19</v>
      </c>
      <c r="E528" s="106"/>
      <c r="F528" s="31"/>
      <c r="G528" s="32">
        <f t="shared" ref="G528:G534" si="497">E528*F528</f>
        <v>0</v>
      </c>
      <c r="H528" s="33">
        <f t="shared" ref="H528:I528" si="498">+F528/$K$551</f>
        <v>0</v>
      </c>
      <c r="I528" s="34">
        <f t="shared" si="498"/>
        <v>0</v>
      </c>
      <c r="J528" s="50"/>
      <c r="K528" s="51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3">
      <c r="A529" s="4"/>
      <c r="B529" s="52">
        <v>25.2</v>
      </c>
      <c r="C529" s="30" t="s">
        <v>866</v>
      </c>
      <c r="D529" s="29" t="s">
        <v>19</v>
      </c>
      <c r="E529" s="106"/>
      <c r="F529" s="31"/>
      <c r="G529" s="32">
        <f t="shared" si="497"/>
        <v>0</v>
      </c>
      <c r="H529" s="33">
        <f t="shared" ref="H529:I529" si="499">+F529/$K$551</f>
        <v>0</v>
      </c>
      <c r="I529" s="34">
        <f t="shared" si="499"/>
        <v>0</v>
      </c>
      <c r="J529" s="121"/>
      <c r="K529" s="51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hidden="1" customHeight="1" x14ac:dyDescent="0.3">
      <c r="A530" s="4"/>
      <c r="B530" s="52">
        <v>25.3</v>
      </c>
      <c r="C530" s="30" t="s">
        <v>867</v>
      </c>
      <c r="D530" s="29" t="s">
        <v>19</v>
      </c>
      <c r="E530" s="106"/>
      <c r="F530" s="31">
        <v>1</v>
      </c>
      <c r="G530" s="32">
        <f t="shared" si="497"/>
        <v>0</v>
      </c>
      <c r="H530" s="33">
        <f t="shared" ref="H530:I530" si="500">+F530/$K$551</f>
        <v>0.2</v>
      </c>
      <c r="I530" s="34">
        <f t="shared" si="500"/>
        <v>0</v>
      </c>
      <c r="J530" s="121"/>
      <c r="K530" s="51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hidden="1" customHeight="1" x14ac:dyDescent="0.3">
      <c r="A531" s="4"/>
      <c r="B531" s="52">
        <v>25.4</v>
      </c>
      <c r="C531" s="30" t="s">
        <v>868</v>
      </c>
      <c r="D531" s="29" t="s">
        <v>19</v>
      </c>
      <c r="E531" s="106"/>
      <c r="F531" s="31">
        <v>1</v>
      </c>
      <c r="G531" s="32">
        <f t="shared" si="497"/>
        <v>0</v>
      </c>
      <c r="H531" s="33">
        <f t="shared" ref="H531:I531" si="501">+F531/$K$551</f>
        <v>0.2</v>
      </c>
      <c r="I531" s="34">
        <f t="shared" si="501"/>
        <v>0</v>
      </c>
      <c r="J531" s="121"/>
      <c r="K531" s="51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hidden="1" customHeight="1" x14ac:dyDescent="0.3">
      <c r="A532" s="4"/>
      <c r="B532" s="52">
        <v>25.5</v>
      </c>
      <c r="C532" s="30" t="s">
        <v>869</v>
      </c>
      <c r="D532" s="29" t="s">
        <v>19</v>
      </c>
      <c r="E532" s="106"/>
      <c r="F532" s="31">
        <v>1</v>
      </c>
      <c r="G532" s="32">
        <f t="shared" si="497"/>
        <v>0</v>
      </c>
      <c r="H532" s="33">
        <f t="shared" ref="H532:I532" si="502">+F532/$K$551</f>
        <v>0.2</v>
      </c>
      <c r="I532" s="34">
        <f t="shared" si="502"/>
        <v>0</v>
      </c>
      <c r="J532" s="121"/>
      <c r="K532" s="51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hidden="1" customHeight="1" x14ac:dyDescent="0.3">
      <c r="A533" s="4"/>
      <c r="B533" s="52">
        <v>25.6</v>
      </c>
      <c r="C533" s="30" t="s">
        <v>870</v>
      </c>
      <c r="D533" s="29" t="s">
        <v>19</v>
      </c>
      <c r="E533" s="106"/>
      <c r="F533" s="31">
        <v>1</v>
      </c>
      <c r="G533" s="32">
        <f t="shared" si="497"/>
        <v>0</v>
      </c>
      <c r="H533" s="33">
        <f t="shared" ref="H533:I533" si="503">+F533/$K$551</f>
        <v>0.2</v>
      </c>
      <c r="I533" s="34">
        <f t="shared" si="503"/>
        <v>0</v>
      </c>
      <c r="J533" s="121"/>
      <c r="K533" s="51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hidden="1" customHeight="1" x14ac:dyDescent="0.3">
      <c r="A534" s="4"/>
      <c r="B534" s="52">
        <v>25.7</v>
      </c>
      <c r="C534" s="54" t="s">
        <v>871</v>
      </c>
      <c r="D534" s="53" t="s">
        <v>19</v>
      </c>
      <c r="E534" s="31"/>
      <c r="F534" s="31">
        <v>1</v>
      </c>
      <c r="G534" s="32">
        <f t="shared" si="497"/>
        <v>0</v>
      </c>
      <c r="H534" s="33">
        <f t="shared" ref="H534:I534" si="504">+F534/$K$551</f>
        <v>0.2</v>
      </c>
      <c r="I534" s="34">
        <f t="shared" si="504"/>
        <v>0</v>
      </c>
      <c r="J534" s="110"/>
      <c r="K534" s="56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3">
      <c r="A535" s="4"/>
      <c r="B535" s="10" t="s">
        <v>872</v>
      </c>
      <c r="C535" s="11" t="s">
        <v>351</v>
      </c>
      <c r="D535" s="136"/>
      <c r="E535" s="13"/>
      <c r="F535" s="14"/>
      <c r="G535" s="99">
        <f>G536+G537+G538+G540+G545</f>
        <v>0</v>
      </c>
      <c r="H535" s="65"/>
      <c r="I535" s="65">
        <f>+G535/$K$551</f>
        <v>0</v>
      </c>
      <c r="J535" s="17">
        <f>K535/K551</f>
        <v>1</v>
      </c>
      <c r="K535" s="100">
        <f>SUM(G536:G550)</f>
        <v>5</v>
      </c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3">
      <c r="A536" s="4"/>
      <c r="B536" s="171">
        <v>26.1</v>
      </c>
      <c r="C536" s="30" t="s">
        <v>873</v>
      </c>
      <c r="D536" s="29" t="s">
        <v>19</v>
      </c>
      <c r="E536" s="31"/>
      <c r="F536" s="31"/>
      <c r="G536" s="32">
        <f t="shared" ref="G536:G550" si="505">E536*F536</f>
        <v>0</v>
      </c>
      <c r="H536" s="33">
        <f t="shared" ref="H536:I536" si="506">+F536/$K$551</f>
        <v>0</v>
      </c>
      <c r="I536" s="34">
        <f t="shared" si="506"/>
        <v>0</v>
      </c>
      <c r="J536" s="220"/>
      <c r="K536" s="221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3">
      <c r="A537" s="4"/>
      <c r="B537" s="52">
        <v>26.2</v>
      </c>
      <c r="C537" s="30" t="s">
        <v>874</v>
      </c>
      <c r="D537" s="29" t="s">
        <v>19</v>
      </c>
      <c r="E537" s="106"/>
      <c r="F537" s="31"/>
      <c r="G537" s="32">
        <f t="shared" si="505"/>
        <v>0</v>
      </c>
      <c r="H537" s="33">
        <f t="shared" ref="H537:I537" si="507">+F537/$K$551</f>
        <v>0</v>
      </c>
      <c r="I537" s="34">
        <f t="shared" si="507"/>
        <v>0</v>
      </c>
      <c r="J537" s="50"/>
      <c r="K537" s="51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3">
      <c r="A538" s="4"/>
      <c r="B538" s="52">
        <v>26.3</v>
      </c>
      <c r="C538" s="30" t="s">
        <v>875</v>
      </c>
      <c r="D538" s="29" t="s">
        <v>19</v>
      </c>
      <c r="E538" s="106"/>
      <c r="F538" s="31"/>
      <c r="G538" s="32">
        <f t="shared" si="505"/>
        <v>0</v>
      </c>
      <c r="H538" s="33">
        <f t="shared" ref="H538:I538" si="508">+F538/$K$551</f>
        <v>0</v>
      </c>
      <c r="I538" s="34">
        <f t="shared" si="508"/>
        <v>0</v>
      </c>
      <c r="J538" s="121"/>
      <c r="K538" s="51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hidden="1" customHeight="1" x14ac:dyDescent="0.3">
      <c r="A539" s="4"/>
      <c r="B539" s="52">
        <v>26.4</v>
      </c>
      <c r="C539" s="30" t="s">
        <v>876</v>
      </c>
      <c r="D539" s="29" t="s">
        <v>19</v>
      </c>
      <c r="E539" s="106"/>
      <c r="F539" s="31">
        <v>1</v>
      </c>
      <c r="G539" s="32">
        <f t="shared" si="505"/>
        <v>0</v>
      </c>
      <c r="H539" s="33">
        <f t="shared" ref="H539:I539" si="509">+F539/$K$551</f>
        <v>0.2</v>
      </c>
      <c r="I539" s="34">
        <f t="shared" si="509"/>
        <v>0</v>
      </c>
      <c r="J539" s="121"/>
      <c r="K539" s="51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3">
      <c r="A540" s="4"/>
      <c r="B540" s="52">
        <v>26.5</v>
      </c>
      <c r="C540" s="30" t="s">
        <v>877</v>
      </c>
      <c r="D540" s="29" t="s">
        <v>19</v>
      </c>
      <c r="E540" s="106"/>
      <c r="F540" s="31"/>
      <c r="G540" s="32">
        <f t="shared" si="505"/>
        <v>0</v>
      </c>
      <c r="H540" s="33">
        <f t="shared" ref="H540:I540" si="510">+F540/$K$551</f>
        <v>0</v>
      </c>
      <c r="I540" s="34">
        <f t="shared" si="510"/>
        <v>0</v>
      </c>
      <c r="J540" s="121"/>
      <c r="K540" s="51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hidden="1" customHeight="1" x14ac:dyDescent="0.3">
      <c r="A541" s="4"/>
      <c r="B541" s="52">
        <v>26.6</v>
      </c>
      <c r="C541" s="74" t="s">
        <v>878</v>
      </c>
      <c r="D541" s="29" t="s">
        <v>19</v>
      </c>
      <c r="E541" s="106"/>
      <c r="F541" s="31">
        <v>1</v>
      </c>
      <c r="G541" s="32">
        <f t="shared" si="505"/>
        <v>0</v>
      </c>
      <c r="H541" s="33">
        <f t="shared" ref="H541:I541" si="511">+F541/$K$551</f>
        <v>0.2</v>
      </c>
      <c r="I541" s="34">
        <f t="shared" si="511"/>
        <v>0</v>
      </c>
      <c r="J541" s="222"/>
      <c r="K541" s="22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hidden="1" customHeight="1" x14ac:dyDescent="0.3">
      <c r="A542" s="4"/>
      <c r="B542" s="52">
        <v>26.7</v>
      </c>
      <c r="C542" s="74" t="s">
        <v>879</v>
      </c>
      <c r="D542" s="29" t="s">
        <v>19</v>
      </c>
      <c r="E542" s="106"/>
      <c r="F542" s="31">
        <v>1</v>
      </c>
      <c r="G542" s="32">
        <f t="shared" si="505"/>
        <v>0</v>
      </c>
      <c r="H542" s="33">
        <f t="shared" ref="H542:I542" si="512">+F542/$K$551</f>
        <v>0.2</v>
      </c>
      <c r="I542" s="34">
        <f t="shared" si="512"/>
        <v>0</v>
      </c>
      <c r="J542" s="222"/>
      <c r="K542" s="22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hidden="1" customHeight="1" x14ac:dyDescent="0.3">
      <c r="A543" s="4"/>
      <c r="B543" s="205">
        <v>26.8</v>
      </c>
      <c r="C543" s="196" t="s">
        <v>880</v>
      </c>
      <c r="D543" s="29" t="s">
        <v>19</v>
      </c>
      <c r="E543" s="106"/>
      <c r="F543" s="31">
        <v>1</v>
      </c>
      <c r="G543" s="32">
        <f t="shared" si="505"/>
        <v>0</v>
      </c>
      <c r="H543" s="33">
        <f t="shared" ref="H543:I543" si="513">+F543/$K$551</f>
        <v>0.2</v>
      </c>
      <c r="I543" s="34">
        <f t="shared" si="513"/>
        <v>0</v>
      </c>
      <c r="J543" s="198"/>
      <c r="K543" s="199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hidden="1" customHeight="1" x14ac:dyDescent="0.3">
      <c r="A544" s="4"/>
      <c r="B544" s="173">
        <v>26.9</v>
      </c>
      <c r="C544" s="54" t="s">
        <v>881</v>
      </c>
      <c r="D544" s="29" t="s">
        <v>19</v>
      </c>
      <c r="E544" s="106"/>
      <c r="F544" s="31">
        <v>1</v>
      </c>
      <c r="G544" s="32">
        <f t="shared" si="505"/>
        <v>0</v>
      </c>
      <c r="H544" s="33">
        <f t="shared" ref="H544:I544" si="514">+F544/$K$551</f>
        <v>0.2</v>
      </c>
      <c r="I544" s="34">
        <f t="shared" si="514"/>
        <v>0</v>
      </c>
      <c r="J544" s="55"/>
      <c r="K544" s="56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3">
      <c r="A545" s="4"/>
      <c r="B545" s="173">
        <v>26.1</v>
      </c>
      <c r="C545" s="153" t="s">
        <v>882</v>
      </c>
      <c r="D545" s="29" t="s">
        <v>19</v>
      </c>
      <c r="E545" s="106"/>
      <c r="F545" s="31"/>
      <c r="G545" s="32">
        <f t="shared" si="505"/>
        <v>0</v>
      </c>
      <c r="H545" s="33">
        <f t="shared" ref="H545:I545" si="515">+F545/$K$551</f>
        <v>0</v>
      </c>
      <c r="I545" s="34">
        <f t="shared" si="515"/>
        <v>0</v>
      </c>
      <c r="J545" s="110"/>
      <c r="K545" s="56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hidden="1" customHeight="1" x14ac:dyDescent="0.3">
      <c r="A546" s="4"/>
      <c r="B546" s="173">
        <v>26.11</v>
      </c>
      <c r="C546" s="54" t="s">
        <v>883</v>
      </c>
      <c r="D546" s="29" t="s">
        <v>19</v>
      </c>
      <c r="E546" s="106">
        <v>1</v>
      </c>
      <c r="F546" s="31">
        <v>1</v>
      </c>
      <c r="G546" s="32">
        <f t="shared" si="505"/>
        <v>1</v>
      </c>
      <c r="H546" s="33">
        <f t="shared" ref="H546:I546" si="516">+F546/$K$551</f>
        <v>0.2</v>
      </c>
      <c r="I546" s="34">
        <f t="shared" si="516"/>
        <v>0.2</v>
      </c>
      <c r="J546" s="110"/>
      <c r="K546" s="56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hidden="1" customHeight="1" x14ac:dyDescent="0.3">
      <c r="A547" s="4"/>
      <c r="B547" s="173">
        <v>26.12</v>
      </c>
      <c r="C547" s="54" t="s">
        <v>884</v>
      </c>
      <c r="D547" s="29" t="s">
        <v>19</v>
      </c>
      <c r="E547" s="106">
        <v>1</v>
      </c>
      <c r="F547" s="31">
        <v>1</v>
      </c>
      <c r="G547" s="32">
        <f t="shared" si="505"/>
        <v>1</v>
      </c>
      <c r="H547" s="33">
        <f t="shared" ref="H547:I547" si="517">+F547/$K$551</f>
        <v>0.2</v>
      </c>
      <c r="I547" s="34">
        <f t="shared" si="517"/>
        <v>0.2</v>
      </c>
      <c r="J547" s="110"/>
      <c r="K547" s="56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hidden="1" customHeight="1" x14ac:dyDescent="0.3">
      <c r="A548" s="4"/>
      <c r="B548" s="52">
        <v>26.13</v>
      </c>
      <c r="C548" s="74" t="s">
        <v>885</v>
      </c>
      <c r="D548" s="29" t="s">
        <v>19</v>
      </c>
      <c r="E548" s="106">
        <v>1</v>
      </c>
      <c r="F548" s="31">
        <v>1</v>
      </c>
      <c r="G548" s="32">
        <f t="shared" si="505"/>
        <v>1</v>
      </c>
      <c r="H548" s="33">
        <f t="shared" ref="H548:I548" si="518">+F548/$K$551</f>
        <v>0.2</v>
      </c>
      <c r="I548" s="34">
        <f t="shared" si="518"/>
        <v>0.2</v>
      </c>
      <c r="J548" s="222"/>
      <c r="K548" s="22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hidden="1" customHeight="1" x14ac:dyDescent="0.3">
      <c r="A549" s="4"/>
      <c r="B549" s="52">
        <v>26.14</v>
      </c>
      <c r="C549" s="74" t="s">
        <v>886</v>
      </c>
      <c r="D549" s="29" t="s">
        <v>19</v>
      </c>
      <c r="E549" s="106">
        <v>1</v>
      </c>
      <c r="F549" s="127">
        <v>1</v>
      </c>
      <c r="G549" s="32">
        <f t="shared" si="505"/>
        <v>1</v>
      </c>
      <c r="H549" s="33">
        <f t="shared" ref="H549:I549" si="519">+F549/$K$551</f>
        <v>0.2</v>
      </c>
      <c r="I549" s="34">
        <f t="shared" si="519"/>
        <v>0.2</v>
      </c>
      <c r="J549" s="222"/>
      <c r="K549" s="22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hidden="1" customHeight="1" x14ac:dyDescent="0.3">
      <c r="A550" s="4"/>
      <c r="B550" s="224">
        <v>26.15</v>
      </c>
      <c r="C550" s="225" t="s">
        <v>887</v>
      </c>
      <c r="D550" s="93" t="s">
        <v>19</v>
      </c>
      <c r="E550" s="94">
        <v>1</v>
      </c>
      <c r="F550" s="94">
        <v>1</v>
      </c>
      <c r="G550" s="95">
        <f t="shared" si="505"/>
        <v>1</v>
      </c>
      <c r="H550" s="226">
        <f t="shared" ref="H550:I550" si="520">+F550/$K$551</f>
        <v>0.2</v>
      </c>
      <c r="I550" s="227">
        <f t="shared" si="520"/>
        <v>0.2</v>
      </c>
      <c r="J550" s="228"/>
      <c r="K550" s="229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3">
      <c r="A551" s="4"/>
      <c r="B551" s="230"/>
      <c r="C551" s="154"/>
      <c r="D551" s="231"/>
      <c r="E551" s="230"/>
      <c r="F551" s="232"/>
      <c r="G551" s="232"/>
      <c r="H551" s="233"/>
      <c r="I551" s="234" t="s">
        <v>888</v>
      </c>
      <c r="J551" s="235">
        <f t="shared" ref="J551:K551" si="521">SUM(J6:J550)</f>
        <v>1</v>
      </c>
      <c r="K551" s="236">
        <f t="shared" si="521"/>
        <v>5</v>
      </c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3">
      <c r="A552" s="4"/>
      <c r="B552" s="237"/>
      <c r="C552" s="238"/>
      <c r="D552" s="237"/>
      <c r="E552" s="239"/>
      <c r="F552" s="232"/>
      <c r="G552" s="233"/>
      <c r="H552" s="4"/>
      <c r="I552" s="240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">
      <c r="A553" s="4"/>
      <c r="B553" s="242"/>
      <c r="C553" s="4"/>
      <c r="D553" s="242"/>
      <c r="E553" s="241"/>
      <c r="F553" s="4"/>
      <c r="G553" s="4"/>
      <c r="H553" s="4"/>
      <c r="I553" s="39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">
      <c r="A554" s="4"/>
      <c r="B554" s="242"/>
      <c r="C554" s="4"/>
      <c r="D554" s="242"/>
      <c r="E554" s="241"/>
      <c r="F554" s="4"/>
      <c r="G554" s="4"/>
      <c r="H554" s="4"/>
      <c r="I554" s="49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">
      <c r="A555" s="4"/>
      <c r="B555" s="242"/>
      <c r="C555" s="4"/>
      <c r="D555" s="242"/>
      <c r="E555" s="241"/>
      <c r="F555" s="4"/>
      <c r="G555" s="4"/>
      <c r="H555" s="4"/>
      <c r="I555" s="39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">
      <c r="A556" s="4"/>
      <c r="B556" s="242"/>
      <c r="C556" s="4"/>
      <c r="D556" s="242"/>
      <c r="E556" s="241"/>
      <c r="F556" s="4"/>
      <c r="G556" s="4"/>
      <c r="H556" s="4"/>
      <c r="I556" s="57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">
      <c r="A557" s="4"/>
      <c r="B557" s="242"/>
      <c r="C557" s="4"/>
      <c r="D557" s="242"/>
      <c r="E557" s="241"/>
      <c r="F557" s="4"/>
      <c r="G557" s="4"/>
      <c r="H557" s="4"/>
      <c r="I557" s="39"/>
      <c r="J557" s="4"/>
      <c r="K557" s="4"/>
      <c r="L557" s="4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</row>
    <row r="558" spans="1:26" ht="12.75" customHeight="1" x14ac:dyDescent="0.2">
      <c r="A558" s="242"/>
      <c r="B558" s="242"/>
      <c r="C558" s="4"/>
      <c r="D558" s="242"/>
      <c r="E558" s="241"/>
      <c r="F558" s="4"/>
      <c r="G558" s="4"/>
      <c r="H558" s="4"/>
      <c r="I558" s="49"/>
      <c r="J558" s="4"/>
      <c r="K558" s="4"/>
      <c r="L558" s="4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</row>
    <row r="559" spans="1:26" ht="12.75" customHeight="1" x14ac:dyDescent="0.2">
      <c r="A559" s="242"/>
      <c r="B559" s="242"/>
      <c r="C559" s="4"/>
      <c r="D559" s="242"/>
      <c r="E559" s="241"/>
      <c r="F559" s="4"/>
      <c r="G559" s="4"/>
      <c r="H559" s="4"/>
      <c r="I559" s="39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">
      <c r="A560" s="4"/>
      <c r="B560" s="242"/>
      <c r="C560" s="4"/>
      <c r="D560" s="242"/>
      <c r="E560" s="241"/>
      <c r="F560" s="4"/>
      <c r="G560" s="4"/>
      <c r="H560" s="4"/>
      <c r="I560" s="49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">
      <c r="A561" s="4"/>
      <c r="B561" s="242"/>
      <c r="C561" s="4"/>
      <c r="D561" s="242"/>
      <c r="E561" s="241"/>
      <c r="F561" s="4"/>
      <c r="G561" s="4"/>
      <c r="H561" s="4"/>
      <c r="I561" s="39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">
      <c r="A562" s="4"/>
      <c r="B562" s="242"/>
      <c r="C562" s="4"/>
      <c r="D562" s="242"/>
      <c r="E562" s="241"/>
      <c r="F562" s="4"/>
      <c r="G562" s="4"/>
      <c r="H562" s="4"/>
      <c r="I562" s="57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">
      <c r="A563" s="4"/>
      <c r="B563" s="242"/>
      <c r="C563" s="4"/>
      <c r="D563" s="242"/>
      <c r="E563" s="243"/>
      <c r="F563" s="4"/>
      <c r="G563" s="4"/>
      <c r="H563" s="4"/>
      <c r="I563" s="39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">
      <c r="A564" s="4"/>
      <c r="B564" s="242"/>
      <c r="C564" s="4"/>
      <c r="D564" s="242"/>
      <c r="E564" s="244"/>
      <c r="F564" s="4"/>
      <c r="G564" s="4"/>
      <c r="H564" s="4"/>
      <c r="I564" s="49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">
      <c r="A565" s="4"/>
      <c r="B565" s="242"/>
      <c r="C565" s="4"/>
      <c r="D565" s="242"/>
      <c r="E565" s="241"/>
      <c r="F565" s="4"/>
      <c r="G565" s="4"/>
      <c r="H565" s="4"/>
      <c r="I565" s="39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">
      <c r="A566" s="4"/>
      <c r="B566" s="242"/>
      <c r="C566" s="4"/>
      <c r="D566" s="242"/>
      <c r="E566" s="241"/>
      <c r="F566" s="4"/>
      <c r="G566" s="4"/>
      <c r="H566" s="4"/>
      <c r="I566" s="57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">
      <c r="A567" s="4"/>
      <c r="B567" s="242"/>
      <c r="C567" s="4"/>
      <c r="D567" s="242"/>
      <c r="E567" s="241"/>
      <c r="F567" s="4"/>
      <c r="G567" s="4"/>
      <c r="H567" s="4"/>
      <c r="I567" s="39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">
      <c r="A568" s="4"/>
      <c r="B568" s="242"/>
      <c r="C568" s="4"/>
      <c r="D568" s="242"/>
      <c r="E568" s="241"/>
      <c r="F568" s="4"/>
      <c r="G568" s="4"/>
      <c r="H568" s="4"/>
      <c r="I568" s="49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">
      <c r="A569" s="4"/>
      <c r="B569" s="242"/>
      <c r="C569" s="4"/>
      <c r="D569" s="242"/>
      <c r="E569" s="241"/>
      <c r="F569" s="4"/>
      <c r="G569" s="4"/>
      <c r="H569" s="4"/>
      <c r="I569" s="39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">
      <c r="A570" s="4"/>
      <c r="B570" s="242"/>
      <c r="C570" s="4"/>
      <c r="D570" s="242"/>
      <c r="E570" s="241"/>
      <c r="F570" s="4"/>
      <c r="G570" s="4"/>
      <c r="H570" s="4"/>
      <c r="I570" s="49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">
      <c r="A571" s="4"/>
      <c r="B571" s="242"/>
      <c r="C571" s="4"/>
      <c r="D571" s="242"/>
      <c r="E571" s="241"/>
      <c r="F571" s="4"/>
      <c r="G571" s="4"/>
      <c r="H571" s="4"/>
      <c r="I571" s="39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">
      <c r="A572" s="4"/>
      <c r="B572" s="242"/>
      <c r="C572" s="4"/>
      <c r="D572" s="242"/>
      <c r="E572" s="241"/>
      <c r="F572" s="4"/>
      <c r="G572" s="4"/>
      <c r="H572" s="4"/>
      <c r="I572" s="57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">
      <c r="A573" s="4"/>
      <c r="B573" s="242"/>
      <c r="C573" s="4"/>
      <c r="D573" s="242"/>
      <c r="E573" s="241"/>
      <c r="F573" s="4"/>
      <c r="G573" s="4"/>
      <c r="H573" s="4"/>
      <c r="I573" s="39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">
      <c r="A574" s="4"/>
      <c r="B574" s="242"/>
      <c r="C574" s="4"/>
      <c r="D574" s="242"/>
      <c r="E574" s="241"/>
      <c r="F574" s="4"/>
      <c r="G574" s="4"/>
      <c r="H574" s="4"/>
      <c r="I574" s="49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">
      <c r="A575" s="4"/>
      <c r="B575" s="242"/>
      <c r="C575" s="4"/>
      <c r="D575" s="242"/>
      <c r="E575" s="241"/>
      <c r="F575" s="4"/>
      <c r="G575" s="4"/>
      <c r="H575" s="4"/>
      <c r="I575" s="39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">
      <c r="A576" s="4"/>
      <c r="B576" s="242"/>
      <c r="C576" s="4"/>
      <c r="D576" s="242"/>
      <c r="E576" s="241"/>
      <c r="F576" s="4"/>
      <c r="G576" s="4"/>
      <c r="H576" s="4"/>
      <c r="I576" s="49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">
      <c r="A577" s="4"/>
      <c r="B577" s="242"/>
      <c r="C577" s="4"/>
      <c r="D577" s="242"/>
      <c r="E577" s="241"/>
      <c r="F577" s="4"/>
      <c r="G577" s="4"/>
      <c r="H577" s="4"/>
      <c r="I577" s="39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">
      <c r="A578" s="4"/>
      <c r="B578" s="242"/>
      <c r="C578" s="4"/>
      <c r="D578" s="242"/>
      <c r="E578" s="241"/>
      <c r="F578" s="4"/>
      <c r="G578" s="4"/>
      <c r="H578" s="4"/>
      <c r="I578" s="57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">
      <c r="A579" s="4"/>
      <c r="B579" s="242"/>
      <c r="C579" s="4"/>
      <c r="D579" s="242"/>
      <c r="E579" s="241"/>
      <c r="F579" s="4"/>
      <c r="G579" s="4"/>
      <c r="H579" s="4"/>
      <c r="I579" s="39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">
      <c r="A580" s="4"/>
      <c r="B580" s="242"/>
      <c r="C580" s="4"/>
      <c r="D580" s="242"/>
      <c r="E580" s="241"/>
      <c r="F580" s="4"/>
      <c r="G580" s="4"/>
      <c r="H580" s="4"/>
      <c r="I580" s="49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">
      <c r="A581" s="4"/>
      <c r="B581" s="242"/>
      <c r="C581" s="4"/>
      <c r="D581" s="242"/>
      <c r="E581" s="241"/>
      <c r="F581" s="4"/>
      <c r="G581" s="4"/>
      <c r="H581" s="4"/>
      <c r="I581" s="39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">
      <c r="A582" s="4"/>
      <c r="B582" s="242"/>
      <c r="C582" s="4"/>
      <c r="D582" s="242"/>
      <c r="E582" s="241"/>
      <c r="F582" s="4"/>
      <c r="G582" s="4"/>
      <c r="H582" s="4"/>
      <c r="I582" s="49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">
      <c r="A583" s="4"/>
      <c r="B583" s="242"/>
      <c r="C583" s="4"/>
      <c r="D583" s="242"/>
      <c r="E583" s="241"/>
      <c r="F583" s="4"/>
      <c r="G583" s="4"/>
      <c r="H583" s="4"/>
      <c r="I583" s="39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">
      <c r="A584" s="4"/>
      <c r="B584" s="242"/>
      <c r="C584" s="4"/>
      <c r="D584" s="242"/>
      <c r="E584" s="241"/>
      <c r="F584" s="4"/>
      <c r="G584" s="4"/>
      <c r="H584" s="4"/>
      <c r="I584" s="57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">
      <c r="A585" s="4"/>
      <c r="B585" s="242"/>
      <c r="C585" s="4"/>
      <c r="D585" s="242"/>
      <c r="E585" s="241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">
      <c r="A586" s="4"/>
      <c r="B586" s="242"/>
      <c r="C586" s="4"/>
      <c r="D586" s="242"/>
      <c r="E586" s="241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">
      <c r="A587" s="4"/>
      <c r="B587" s="242"/>
      <c r="C587" s="4"/>
      <c r="D587" s="242"/>
      <c r="E587" s="241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">
      <c r="A588" s="4"/>
      <c r="B588" s="242"/>
      <c r="C588" s="4"/>
      <c r="D588" s="242"/>
      <c r="E588" s="241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">
      <c r="A589" s="4"/>
      <c r="B589" s="242"/>
      <c r="C589" s="4"/>
      <c r="D589" s="242"/>
      <c r="E589" s="241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">
      <c r="A590" s="4"/>
      <c r="B590" s="242"/>
      <c r="C590" s="4"/>
      <c r="D590" s="242"/>
      <c r="E590" s="241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">
      <c r="A591" s="4"/>
      <c r="B591" s="242"/>
      <c r="C591" s="4"/>
      <c r="D591" s="242"/>
      <c r="E591" s="241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">
      <c r="A592" s="4"/>
      <c r="B592" s="242"/>
      <c r="C592" s="4"/>
      <c r="D592" s="242"/>
      <c r="E592" s="241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">
      <c r="A593" s="4"/>
      <c r="B593" s="242"/>
      <c r="C593" s="4"/>
      <c r="D593" s="242"/>
      <c r="E593" s="241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">
      <c r="A594" s="4"/>
      <c r="B594" s="242"/>
      <c r="C594" s="4"/>
      <c r="D594" s="242"/>
      <c r="E594" s="241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">
      <c r="A595" s="4"/>
      <c r="B595" s="242"/>
      <c r="C595" s="4"/>
      <c r="D595" s="242"/>
      <c r="E595" s="241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">
      <c r="A596" s="4"/>
      <c r="B596" s="242"/>
      <c r="C596" s="4"/>
      <c r="D596" s="242"/>
      <c r="E596" s="241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">
      <c r="A597" s="4"/>
      <c r="B597" s="242"/>
      <c r="C597" s="4"/>
      <c r="D597" s="242"/>
      <c r="E597" s="241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">
      <c r="A598" s="4"/>
      <c r="B598" s="242"/>
      <c r="C598" s="4"/>
      <c r="D598" s="242"/>
      <c r="E598" s="241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">
      <c r="A599" s="4"/>
      <c r="B599" s="242"/>
      <c r="C599" s="4"/>
      <c r="D599" s="242"/>
      <c r="E599" s="241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">
      <c r="A600" s="4"/>
      <c r="B600" s="242"/>
      <c r="C600" s="4"/>
      <c r="D600" s="242"/>
      <c r="E600" s="241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">
      <c r="A601" s="4"/>
      <c r="B601" s="242"/>
      <c r="C601" s="4"/>
      <c r="D601" s="242"/>
      <c r="E601" s="241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">
      <c r="A602" s="4"/>
      <c r="B602" s="242"/>
      <c r="C602" s="4"/>
      <c r="D602" s="242"/>
      <c r="E602" s="241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">
      <c r="A603" s="4"/>
      <c r="B603" s="242"/>
      <c r="C603" s="4"/>
      <c r="D603" s="242"/>
      <c r="E603" s="241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">
      <c r="A604" s="4"/>
      <c r="B604" s="242"/>
      <c r="C604" s="4"/>
      <c r="D604" s="242"/>
      <c r="E604" s="241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">
      <c r="A605" s="4"/>
      <c r="B605" s="242"/>
      <c r="C605" s="4"/>
      <c r="D605" s="242"/>
      <c r="E605" s="241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">
      <c r="A606" s="4"/>
      <c r="B606" s="242"/>
      <c r="C606" s="4"/>
      <c r="D606" s="242"/>
      <c r="E606" s="241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">
      <c r="A607" s="4"/>
      <c r="B607" s="242"/>
      <c r="C607" s="4"/>
      <c r="D607" s="242"/>
      <c r="E607" s="241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">
      <c r="A608" s="4"/>
      <c r="B608" s="242"/>
      <c r="C608" s="4"/>
      <c r="D608" s="242"/>
      <c r="E608" s="241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">
      <c r="A609" s="4"/>
      <c r="B609" s="242"/>
      <c r="C609" s="4"/>
      <c r="D609" s="242"/>
      <c r="E609" s="241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">
      <c r="A610" s="4"/>
      <c r="B610" s="242"/>
      <c r="C610" s="4"/>
      <c r="D610" s="242"/>
      <c r="E610" s="241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">
      <c r="A611" s="4"/>
      <c r="B611" s="242"/>
      <c r="C611" s="4"/>
      <c r="D611" s="242"/>
      <c r="E611" s="241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">
      <c r="A612" s="4"/>
      <c r="B612" s="242"/>
      <c r="C612" s="4"/>
      <c r="D612" s="242"/>
      <c r="E612" s="241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">
      <c r="A613" s="4"/>
      <c r="B613" s="242"/>
      <c r="C613" s="4"/>
      <c r="D613" s="242"/>
      <c r="E613" s="241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">
      <c r="A614" s="4"/>
      <c r="B614" s="242"/>
      <c r="C614" s="4"/>
      <c r="D614" s="242"/>
      <c r="E614" s="241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">
      <c r="A615" s="4"/>
      <c r="B615" s="242"/>
      <c r="C615" s="4"/>
      <c r="D615" s="242"/>
      <c r="E615" s="241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">
      <c r="A616" s="4"/>
      <c r="B616" s="242"/>
      <c r="C616" s="4"/>
      <c r="D616" s="242"/>
      <c r="E616" s="241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">
      <c r="A617" s="4"/>
      <c r="B617" s="242"/>
      <c r="C617" s="4"/>
      <c r="D617" s="242"/>
      <c r="E617" s="241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">
      <c r="A618" s="4"/>
      <c r="B618" s="242"/>
      <c r="C618" s="4"/>
      <c r="D618" s="242"/>
      <c r="E618" s="241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">
      <c r="A619" s="4"/>
      <c r="B619" s="242"/>
      <c r="C619" s="4"/>
      <c r="D619" s="242"/>
      <c r="E619" s="241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">
      <c r="A620" s="4"/>
      <c r="B620" s="242"/>
      <c r="C620" s="4"/>
      <c r="D620" s="242"/>
      <c r="E620" s="241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">
      <c r="A621" s="4"/>
      <c r="B621" s="242"/>
      <c r="C621" s="4"/>
      <c r="D621" s="242"/>
      <c r="E621" s="241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">
      <c r="A622" s="4"/>
      <c r="B622" s="242"/>
      <c r="C622" s="4"/>
      <c r="D622" s="242"/>
      <c r="E622" s="241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">
      <c r="A623" s="4"/>
      <c r="B623" s="242"/>
      <c r="C623" s="4"/>
      <c r="D623" s="242"/>
      <c r="E623" s="241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">
      <c r="A624" s="4"/>
      <c r="B624" s="242"/>
      <c r="C624" s="4"/>
      <c r="D624" s="242"/>
      <c r="E624" s="241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">
      <c r="A625" s="4"/>
      <c r="B625" s="242"/>
      <c r="C625" s="4"/>
      <c r="D625" s="242"/>
      <c r="E625" s="241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">
      <c r="A626" s="4"/>
      <c r="B626" s="242"/>
      <c r="C626" s="4"/>
      <c r="D626" s="242"/>
      <c r="E626" s="241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">
      <c r="A627" s="4"/>
      <c r="B627" s="242"/>
      <c r="C627" s="4"/>
      <c r="D627" s="242"/>
      <c r="E627" s="241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">
      <c r="A628" s="4"/>
      <c r="B628" s="242"/>
      <c r="C628" s="4"/>
      <c r="D628" s="242"/>
      <c r="E628" s="241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">
      <c r="A629" s="4"/>
      <c r="B629" s="242"/>
      <c r="C629" s="4"/>
      <c r="D629" s="242"/>
      <c r="E629" s="241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">
      <c r="A630" s="4"/>
      <c r="B630" s="242"/>
      <c r="C630" s="4"/>
      <c r="D630" s="242"/>
      <c r="E630" s="241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">
      <c r="A631" s="4"/>
      <c r="B631" s="242"/>
      <c r="C631" s="4"/>
      <c r="D631" s="242"/>
      <c r="E631" s="241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">
      <c r="A632" s="4"/>
      <c r="B632" s="242"/>
      <c r="C632" s="4"/>
      <c r="D632" s="242"/>
      <c r="E632" s="241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">
      <c r="A633" s="4"/>
      <c r="B633" s="242"/>
      <c r="C633" s="4"/>
      <c r="D633" s="242"/>
      <c r="E633" s="241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">
      <c r="A634" s="4"/>
      <c r="B634" s="242"/>
      <c r="C634" s="4"/>
      <c r="D634" s="242"/>
      <c r="E634" s="241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">
      <c r="A635" s="4"/>
      <c r="B635" s="242"/>
      <c r="C635" s="4"/>
      <c r="D635" s="242"/>
      <c r="E635" s="241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">
      <c r="A636" s="4"/>
      <c r="B636" s="242"/>
      <c r="C636" s="4"/>
      <c r="D636" s="242"/>
      <c r="E636" s="241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">
      <c r="A637" s="4"/>
      <c r="B637" s="242"/>
      <c r="C637" s="4"/>
      <c r="D637" s="242"/>
      <c r="E637" s="241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">
      <c r="A638" s="4"/>
      <c r="B638" s="242"/>
      <c r="C638" s="4"/>
      <c r="D638" s="242"/>
      <c r="E638" s="241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">
      <c r="A639" s="4"/>
      <c r="B639" s="242"/>
      <c r="C639" s="4"/>
      <c r="D639" s="242"/>
      <c r="E639" s="241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">
      <c r="A640" s="4"/>
      <c r="B640" s="242"/>
      <c r="C640" s="4"/>
      <c r="D640" s="242"/>
      <c r="E640" s="241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">
      <c r="A641" s="4"/>
      <c r="B641" s="242"/>
      <c r="C641" s="4"/>
      <c r="D641" s="242"/>
      <c r="E641" s="241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">
      <c r="A642" s="4"/>
      <c r="B642" s="242"/>
      <c r="C642" s="4"/>
      <c r="D642" s="242"/>
      <c r="E642" s="241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">
      <c r="A643" s="4"/>
      <c r="B643" s="242"/>
      <c r="C643" s="4"/>
      <c r="D643" s="242"/>
      <c r="E643" s="241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">
      <c r="A644" s="4"/>
      <c r="B644" s="242"/>
      <c r="C644" s="4"/>
      <c r="D644" s="242"/>
      <c r="E644" s="241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">
      <c r="A645" s="4"/>
      <c r="B645" s="242"/>
      <c r="C645" s="4"/>
      <c r="D645" s="242"/>
      <c r="E645" s="241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">
      <c r="A646" s="4"/>
      <c r="B646" s="242"/>
      <c r="C646" s="4"/>
      <c r="D646" s="242"/>
      <c r="E646" s="241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">
      <c r="A647" s="4"/>
      <c r="B647" s="242"/>
      <c r="C647" s="4"/>
      <c r="D647" s="242"/>
      <c r="E647" s="241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">
      <c r="A648" s="4"/>
      <c r="B648" s="242"/>
      <c r="C648" s="4"/>
      <c r="D648" s="242"/>
      <c r="E648" s="241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">
      <c r="A649" s="4"/>
      <c r="B649" s="242"/>
      <c r="C649" s="4"/>
      <c r="D649" s="242"/>
      <c r="E649" s="241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">
      <c r="A650" s="4"/>
      <c r="B650" s="242"/>
      <c r="C650" s="4"/>
      <c r="D650" s="242"/>
      <c r="E650" s="241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">
      <c r="A651" s="4"/>
      <c r="B651" s="242"/>
      <c r="C651" s="4"/>
      <c r="D651" s="242"/>
      <c r="E651" s="241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">
      <c r="A652" s="4"/>
      <c r="B652" s="242"/>
      <c r="C652" s="4"/>
      <c r="D652" s="242"/>
      <c r="E652" s="241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">
      <c r="A653" s="4"/>
      <c r="B653" s="242"/>
      <c r="C653" s="4"/>
      <c r="D653" s="242"/>
      <c r="E653" s="241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">
      <c r="A654" s="4"/>
      <c r="B654" s="242"/>
      <c r="C654" s="4"/>
      <c r="D654" s="242"/>
      <c r="E654" s="241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">
      <c r="A655" s="4"/>
      <c r="B655" s="242"/>
      <c r="C655" s="4"/>
      <c r="D655" s="242"/>
      <c r="E655" s="241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">
      <c r="A656" s="4"/>
      <c r="B656" s="242"/>
      <c r="C656" s="4"/>
      <c r="D656" s="242"/>
      <c r="E656" s="241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">
      <c r="A657" s="4"/>
      <c r="B657" s="242"/>
      <c r="C657" s="4"/>
      <c r="D657" s="242"/>
      <c r="E657" s="241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">
      <c r="A658" s="4"/>
      <c r="B658" s="242"/>
      <c r="C658" s="4"/>
      <c r="D658" s="242"/>
      <c r="E658" s="241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">
      <c r="A659" s="4"/>
      <c r="B659" s="242"/>
      <c r="C659" s="4"/>
      <c r="D659" s="242"/>
      <c r="E659" s="241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">
      <c r="A660" s="4"/>
      <c r="B660" s="242"/>
      <c r="C660" s="4"/>
      <c r="D660" s="242"/>
      <c r="E660" s="241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">
      <c r="A661" s="4"/>
      <c r="B661" s="242"/>
      <c r="C661" s="4"/>
      <c r="D661" s="242"/>
      <c r="E661" s="241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">
      <c r="A662" s="4"/>
      <c r="B662" s="242"/>
      <c r="C662" s="4"/>
      <c r="D662" s="242"/>
      <c r="E662" s="241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">
      <c r="A663" s="4"/>
      <c r="B663" s="242"/>
      <c r="C663" s="4"/>
      <c r="D663" s="242"/>
      <c r="E663" s="241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">
      <c r="A664" s="4"/>
      <c r="B664" s="242"/>
      <c r="C664" s="4"/>
      <c r="D664" s="242"/>
      <c r="E664" s="241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">
      <c r="A665" s="4"/>
      <c r="B665" s="242"/>
      <c r="C665" s="4"/>
      <c r="D665" s="242"/>
      <c r="E665" s="241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">
      <c r="A666" s="4"/>
      <c r="B666" s="242"/>
      <c r="C666" s="4"/>
      <c r="D666" s="242"/>
      <c r="E666" s="241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">
      <c r="A667" s="4"/>
      <c r="B667" s="242"/>
      <c r="C667" s="4"/>
      <c r="D667" s="242"/>
      <c r="E667" s="241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">
      <c r="A668" s="4"/>
      <c r="B668" s="242"/>
      <c r="C668" s="4"/>
      <c r="D668" s="242"/>
      <c r="E668" s="241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">
      <c r="A669" s="4"/>
      <c r="B669" s="242"/>
      <c r="C669" s="4"/>
      <c r="D669" s="242"/>
      <c r="E669" s="241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">
      <c r="A670" s="4"/>
      <c r="B670" s="242"/>
      <c r="C670" s="4"/>
      <c r="D670" s="242"/>
      <c r="E670" s="241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">
      <c r="A671" s="4"/>
      <c r="B671" s="242"/>
      <c r="C671" s="4"/>
      <c r="D671" s="242"/>
      <c r="E671" s="241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">
      <c r="A672" s="4"/>
      <c r="B672" s="242"/>
      <c r="C672" s="4"/>
      <c r="D672" s="242"/>
      <c r="E672" s="241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">
      <c r="A673" s="4"/>
      <c r="B673" s="242"/>
      <c r="C673" s="4"/>
      <c r="D673" s="242"/>
      <c r="E673" s="241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">
      <c r="A674" s="4"/>
      <c r="B674" s="242"/>
      <c r="C674" s="4"/>
      <c r="D674" s="242"/>
      <c r="E674" s="241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">
      <c r="A675" s="4"/>
      <c r="B675" s="242"/>
      <c r="C675" s="4"/>
      <c r="D675" s="242"/>
      <c r="E675" s="241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">
      <c r="A676" s="4"/>
      <c r="B676" s="242"/>
      <c r="C676" s="4"/>
      <c r="D676" s="242"/>
      <c r="E676" s="241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">
      <c r="A677" s="4"/>
      <c r="B677" s="242"/>
      <c r="C677" s="4"/>
      <c r="D677" s="242"/>
      <c r="E677" s="241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">
      <c r="A678" s="4"/>
      <c r="B678" s="242"/>
      <c r="C678" s="4"/>
      <c r="D678" s="242"/>
      <c r="E678" s="241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">
      <c r="A679" s="4"/>
      <c r="B679" s="242"/>
      <c r="C679" s="4"/>
      <c r="D679" s="242"/>
      <c r="E679" s="241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">
      <c r="A680" s="4"/>
      <c r="B680" s="242"/>
      <c r="C680" s="4"/>
      <c r="D680" s="242"/>
      <c r="E680" s="241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">
      <c r="A681" s="4"/>
      <c r="B681" s="242"/>
      <c r="C681" s="4"/>
      <c r="D681" s="242"/>
      <c r="E681" s="241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">
      <c r="A682" s="4"/>
      <c r="B682" s="242"/>
      <c r="C682" s="4"/>
      <c r="D682" s="242"/>
      <c r="E682" s="241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">
      <c r="A683" s="4"/>
      <c r="B683" s="242"/>
      <c r="C683" s="4"/>
      <c r="D683" s="242"/>
      <c r="E683" s="241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">
      <c r="A684" s="4"/>
      <c r="B684" s="242"/>
      <c r="C684" s="4"/>
      <c r="D684" s="242"/>
      <c r="E684" s="241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">
      <c r="A685" s="4"/>
      <c r="B685" s="242"/>
      <c r="C685" s="4"/>
      <c r="D685" s="242"/>
      <c r="E685" s="241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">
      <c r="A686" s="4"/>
      <c r="B686" s="242"/>
      <c r="C686" s="4"/>
      <c r="D686" s="242"/>
      <c r="E686" s="241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">
      <c r="A687" s="4"/>
      <c r="B687" s="242"/>
      <c r="C687" s="4"/>
      <c r="D687" s="242"/>
      <c r="E687" s="241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">
      <c r="A688" s="4"/>
      <c r="B688" s="242"/>
      <c r="C688" s="4"/>
      <c r="D688" s="242"/>
      <c r="E688" s="241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">
      <c r="A689" s="4"/>
      <c r="B689" s="242"/>
      <c r="C689" s="4"/>
      <c r="D689" s="242"/>
      <c r="E689" s="241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">
      <c r="A690" s="4"/>
      <c r="B690" s="242"/>
      <c r="C690" s="4"/>
      <c r="D690" s="242"/>
      <c r="E690" s="241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">
      <c r="A691" s="4"/>
      <c r="B691" s="242"/>
      <c r="C691" s="4"/>
      <c r="D691" s="242"/>
      <c r="E691" s="241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">
      <c r="A692" s="4"/>
      <c r="B692" s="242"/>
      <c r="C692" s="4"/>
      <c r="D692" s="242"/>
      <c r="E692" s="241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">
      <c r="A693" s="4"/>
      <c r="B693" s="242"/>
      <c r="C693" s="4"/>
      <c r="D693" s="242"/>
      <c r="E693" s="241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">
      <c r="A694" s="4"/>
      <c r="B694" s="242"/>
      <c r="C694" s="4"/>
      <c r="D694" s="242"/>
      <c r="E694" s="241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">
      <c r="A695" s="4"/>
      <c r="B695" s="242"/>
      <c r="C695" s="4"/>
      <c r="D695" s="242"/>
      <c r="E695" s="241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">
      <c r="A696" s="4"/>
      <c r="B696" s="242"/>
      <c r="C696" s="4"/>
      <c r="D696" s="242"/>
      <c r="E696" s="241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">
      <c r="A697" s="4"/>
      <c r="B697" s="242"/>
      <c r="C697" s="4"/>
      <c r="D697" s="242"/>
      <c r="E697" s="241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">
      <c r="A698" s="4"/>
      <c r="B698" s="242"/>
      <c r="C698" s="4"/>
      <c r="D698" s="242"/>
      <c r="E698" s="241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">
      <c r="A699" s="4"/>
      <c r="B699" s="242"/>
      <c r="C699" s="4"/>
      <c r="D699" s="242"/>
      <c r="E699" s="241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">
      <c r="A700" s="4"/>
      <c r="B700" s="242"/>
      <c r="C700" s="4"/>
      <c r="D700" s="242"/>
      <c r="E700" s="241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">
      <c r="A701" s="4"/>
      <c r="B701" s="242"/>
      <c r="C701" s="4"/>
      <c r="D701" s="242"/>
      <c r="E701" s="241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">
      <c r="A702" s="4"/>
      <c r="B702" s="242"/>
      <c r="C702" s="4"/>
      <c r="D702" s="242"/>
      <c r="E702" s="241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">
      <c r="A703" s="4"/>
      <c r="B703" s="242"/>
      <c r="C703" s="4"/>
      <c r="D703" s="242"/>
      <c r="E703" s="241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">
      <c r="A704" s="4"/>
      <c r="B704" s="242"/>
      <c r="C704" s="4"/>
      <c r="D704" s="242"/>
      <c r="E704" s="241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">
      <c r="A705" s="4"/>
      <c r="B705" s="242"/>
      <c r="C705" s="4"/>
      <c r="D705" s="242"/>
      <c r="E705" s="241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">
      <c r="A706" s="4"/>
      <c r="B706" s="242"/>
      <c r="C706" s="4"/>
      <c r="D706" s="242"/>
      <c r="E706" s="241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">
      <c r="A707" s="4"/>
      <c r="B707" s="242"/>
      <c r="C707" s="4"/>
      <c r="D707" s="242"/>
      <c r="E707" s="241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">
      <c r="A708" s="4"/>
      <c r="B708" s="242"/>
      <c r="C708" s="4"/>
      <c r="D708" s="242"/>
      <c r="E708" s="241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">
      <c r="A709" s="4"/>
      <c r="B709" s="242"/>
      <c r="C709" s="4"/>
      <c r="D709" s="242"/>
      <c r="E709" s="241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">
      <c r="A710" s="4"/>
      <c r="B710" s="242"/>
      <c r="C710" s="4"/>
      <c r="D710" s="242"/>
      <c r="E710" s="241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">
      <c r="A711" s="4"/>
      <c r="B711" s="242"/>
      <c r="C711" s="4"/>
      <c r="D711" s="242"/>
      <c r="E711" s="241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">
      <c r="A712" s="4"/>
      <c r="B712" s="242"/>
      <c r="C712" s="4"/>
      <c r="D712" s="242"/>
      <c r="E712" s="241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">
      <c r="A713" s="4"/>
      <c r="B713" s="242"/>
      <c r="C713" s="4"/>
      <c r="D713" s="242"/>
      <c r="E713" s="241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">
      <c r="A714" s="4"/>
      <c r="B714" s="242"/>
      <c r="C714" s="4"/>
      <c r="D714" s="242"/>
      <c r="E714" s="241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">
      <c r="A715" s="4"/>
      <c r="B715" s="242"/>
      <c r="C715" s="4"/>
      <c r="D715" s="242"/>
      <c r="E715" s="241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">
      <c r="A716" s="4"/>
      <c r="B716" s="242"/>
      <c r="C716" s="4"/>
      <c r="D716" s="242"/>
      <c r="E716" s="241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">
      <c r="A717" s="4"/>
      <c r="B717" s="242"/>
      <c r="C717" s="4"/>
      <c r="D717" s="242"/>
      <c r="E717" s="241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">
      <c r="A718" s="4"/>
      <c r="B718" s="242"/>
      <c r="C718" s="4"/>
      <c r="D718" s="242"/>
      <c r="E718" s="241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">
      <c r="A719" s="4"/>
      <c r="B719" s="242"/>
      <c r="C719" s="4"/>
      <c r="D719" s="242"/>
      <c r="E719" s="241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">
      <c r="A720" s="4"/>
      <c r="B720" s="242"/>
      <c r="C720" s="4"/>
      <c r="D720" s="242"/>
      <c r="E720" s="241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">
      <c r="A721" s="4"/>
      <c r="B721" s="242"/>
      <c r="C721" s="4"/>
      <c r="D721" s="242"/>
      <c r="E721" s="241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">
      <c r="A722" s="4"/>
      <c r="B722" s="242"/>
      <c r="C722" s="4"/>
      <c r="D722" s="242"/>
      <c r="E722" s="241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">
      <c r="A723" s="4"/>
      <c r="B723" s="242"/>
      <c r="C723" s="4"/>
      <c r="D723" s="242"/>
      <c r="E723" s="241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">
      <c r="A724" s="4"/>
      <c r="B724" s="242"/>
      <c r="C724" s="4"/>
      <c r="D724" s="242"/>
      <c r="E724" s="241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">
      <c r="A725" s="4"/>
      <c r="B725" s="242"/>
      <c r="C725" s="4"/>
      <c r="D725" s="242"/>
      <c r="E725" s="241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">
      <c r="A726" s="4"/>
      <c r="B726" s="242"/>
      <c r="C726" s="4"/>
      <c r="D726" s="242"/>
      <c r="E726" s="241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">
      <c r="A727" s="4"/>
      <c r="B727" s="242"/>
      <c r="C727" s="4"/>
      <c r="D727" s="242"/>
      <c r="E727" s="241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">
      <c r="A728" s="4"/>
      <c r="B728" s="242"/>
      <c r="C728" s="4"/>
      <c r="D728" s="242"/>
      <c r="E728" s="241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">
      <c r="A729" s="4"/>
      <c r="B729" s="242"/>
      <c r="C729" s="4"/>
      <c r="D729" s="242"/>
      <c r="E729" s="241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">
      <c r="A730" s="4"/>
      <c r="B730" s="242"/>
      <c r="C730" s="4"/>
      <c r="D730" s="242"/>
      <c r="E730" s="241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">
      <c r="A731" s="4"/>
      <c r="B731" s="242"/>
      <c r="C731" s="4"/>
      <c r="D731" s="242"/>
      <c r="E731" s="241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">
      <c r="A732" s="4"/>
      <c r="B732" s="242"/>
      <c r="C732" s="4"/>
      <c r="D732" s="242"/>
      <c r="E732" s="241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">
      <c r="A733" s="4"/>
      <c r="B733" s="242"/>
      <c r="C733" s="4"/>
      <c r="D733" s="242"/>
      <c r="E733" s="241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">
      <c r="A734" s="4"/>
      <c r="B734" s="242"/>
      <c r="C734" s="4"/>
      <c r="D734" s="242"/>
      <c r="E734" s="241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">
      <c r="A735" s="4"/>
      <c r="B735" s="242"/>
      <c r="C735" s="4"/>
      <c r="D735" s="242"/>
      <c r="E735" s="241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">
      <c r="A736" s="4"/>
      <c r="B736" s="242"/>
      <c r="C736" s="4"/>
      <c r="D736" s="242"/>
      <c r="E736" s="241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">
      <c r="A737" s="4"/>
      <c r="B737" s="242"/>
      <c r="C737" s="4"/>
      <c r="D737" s="242"/>
      <c r="E737" s="241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">
      <c r="A738" s="4"/>
      <c r="B738" s="242"/>
      <c r="C738" s="4"/>
      <c r="D738" s="242"/>
      <c r="E738" s="241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">
      <c r="A739" s="4"/>
      <c r="B739" s="242"/>
      <c r="C739" s="4"/>
      <c r="D739" s="242"/>
      <c r="E739" s="241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">
      <c r="A740" s="4"/>
      <c r="B740" s="242"/>
      <c r="C740" s="4"/>
      <c r="D740" s="242"/>
      <c r="E740" s="241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">
      <c r="A741" s="4"/>
      <c r="B741" s="242"/>
      <c r="C741" s="4"/>
      <c r="D741" s="242"/>
      <c r="E741" s="241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">
      <c r="A742" s="4"/>
      <c r="B742" s="242"/>
      <c r="C742" s="4"/>
      <c r="D742" s="242"/>
      <c r="E742" s="241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">
      <c r="A743" s="4"/>
      <c r="B743" s="242"/>
      <c r="C743" s="4"/>
      <c r="D743" s="242"/>
      <c r="E743" s="241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">
      <c r="A744" s="4"/>
      <c r="B744" s="242"/>
      <c r="C744" s="4"/>
      <c r="D744" s="242"/>
      <c r="E744" s="241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">
      <c r="A745" s="4"/>
      <c r="B745" s="242"/>
      <c r="C745" s="4"/>
      <c r="D745" s="242"/>
      <c r="E745" s="241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">
      <c r="A746" s="4"/>
      <c r="B746" s="242"/>
      <c r="C746" s="4"/>
      <c r="D746" s="242"/>
      <c r="E746" s="241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">
      <c r="A747" s="4"/>
      <c r="B747" s="242"/>
      <c r="C747" s="4"/>
      <c r="D747" s="242"/>
      <c r="E747" s="241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">
      <c r="A748" s="4"/>
      <c r="B748" s="242"/>
      <c r="C748" s="4"/>
      <c r="D748" s="242"/>
      <c r="E748" s="241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">
      <c r="A749" s="4"/>
      <c r="B749" s="242"/>
      <c r="C749" s="4"/>
      <c r="D749" s="242"/>
      <c r="E749" s="241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">
      <c r="A750" s="4"/>
      <c r="B750" s="242"/>
      <c r="C750" s="4"/>
      <c r="D750" s="242"/>
      <c r="E750" s="241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">
      <c r="A751" s="4"/>
      <c r="B751" s="242"/>
      <c r="C751" s="4"/>
      <c r="D751" s="242"/>
      <c r="E751" s="241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">
      <c r="A752" s="4"/>
      <c r="B752" s="242"/>
      <c r="C752" s="4"/>
      <c r="D752" s="242"/>
      <c r="E752" s="241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">
      <c r="A753" s="4"/>
      <c r="B753" s="242"/>
      <c r="C753" s="4"/>
      <c r="D753" s="242"/>
      <c r="E753" s="241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">
      <c r="A754" s="4"/>
      <c r="B754" s="242"/>
      <c r="C754" s="4"/>
      <c r="D754" s="242"/>
      <c r="E754" s="241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">
      <c r="A755" s="4"/>
      <c r="B755" s="242"/>
      <c r="C755" s="4"/>
      <c r="D755" s="242"/>
      <c r="E755" s="241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">
      <c r="A756" s="4"/>
      <c r="B756" s="242"/>
      <c r="C756" s="4"/>
      <c r="D756" s="242"/>
      <c r="E756" s="241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">
      <c r="A757" s="4"/>
      <c r="B757" s="242"/>
      <c r="C757" s="4"/>
      <c r="D757" s="242"/>
      <c r="E757" s="241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">
      <c r="A758" s="4"/>
      <c r="B758" s="242"/>
      <c r="C758" s="4"/>
      <c r="D758" s="242"/>
      <c r="E758" s="241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">
      <c r="A759" s="4"/>
      <c r="B759" s="242"/>
      <c r="C759" s="4"/>
      <c r="D759" s="242"/>
      <c r="E759" s="241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">
      <c r="A760" s="4"/>
      <c r="B760" s="242"/>
      <c r="C760" s="4"/>
      <c r="D760" s="242"/>
      <c r="E760" s="241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">
      <c r="A761" s="4"/>
      <c r="B761" s="242"/>
      <c r="C761" s="4"/>
      <c r="D761" s="242"/>
      <c r="E761" s="241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">
      <c r="A762" s="4"/>
      <c r="B762" s="242"/>
      <c r="C762" s="4"/>
      <c r="D762" s="242"/>
      <c r="E762" s="241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">
      <c r="A763" s="4"/>
      <c r="B763" s="242"/>
      <c r="C763" s="4"/>
      <c r="D763" s="242"/>
      <c r="E763" s="241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">
      <c r="A764" s="4"/>
      <c r="B764" s="242"/>
      <c r="C764" s="4"/>
      <c r="D764" s="242"/>
      <c r="E764" s="241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">
      <c r="A765" s="4"/>
      <c r="B765" s="242"/>
      <c r="C765" s="4"/>
      <c r="D765" s="242"/>
      <c r="E765" s="241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">
      <c r="A766" s="4"/>
      <c r="B766" s="242"/>
      <c r="C766" s="4"/>
      <c r="D766" s="242"/>
      <c r="E766" s="241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">
      <c r="A767" s="4"/>
      <c r="B767" s="242"/>
      <c r="C767" s="4"/>
      <c r="D767" s="242"/>
      <c r="E767" s="241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">
      <c r="A768" s="4"/>
      <c r="B768" s="242"/>
      <c r="C768" s="4"/>
      <c r="D768" s="242"/>
      <c r="E768" s="241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">
      <c r="A769" s="4"/>
      <c r="B769" s="242"/>
      <c r="C769" s="4"/>
      <c r="D769" s="242"/>
      <c r="E769" s="241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">
      <c r="A770" s="4"/>
      <c r="B770" s="242"/>
      <c r="C770" s="4"/>
      <c r="D770" s="242"/>
      <c r="E770" s="241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">
      <c r="A771" s="4"/>
      <c r="B771" s="242"/>
      <c r="C771" s="4"/>
      <c r="D771" s="242"/>
      <c r="E771" s="241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">
      <c r="A772" s="4"/>
      <c r="B772" s="242"/>
      <c r="C772" s="4"/>
      <c r="D772" s="242"/>
      <c r="E772" s="241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">
      <c r="A773" s="4"/>
      <c r="B773" s="242"/>
      <c r="C773" s="4"/>
      <c r="D773" s="242"/>
      <c r="E773" s="241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">
      <c r="A774" s="4"/>
      <c r="B774" s="242"/>
      <c r="C774" s="4"/>
      <c r="D774" s="242"/>
      <c r="E774" s="241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">
      <c r="A775" s="4"/>
      <c r="B775" s="242"/>
      <c r="C775" s="4"/>
      <c r="D775" s="242"/>
      <c r="E775" s="241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">
      <c r="A776" s="4"/>
      <c r="B776" s="242"/>
      <c r="C776" s="4"/>
      <c r="D776" s="242"/>
      <c r="E776" s="241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">
      <c r="A777" s="4"/>
      <c r="B777" s="242"/>
      <c r="C777" s="4"/>
      <c r="D777" s="242"/>
      <c r="E777" s="241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">
      <c r="A778" s="4"/>
      <c r="B778" s="242"/>
      <c r="C778" s="4"/>
      <c r="D778" s="242"/>
      <c r="E778" s="241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">
      <c r="A779" s="4"/>
      <c r="B779" s="242"/>
      <c r="C779" s="4"/>
      <c r="D779" s="242"/>
      <c r="E779" s="241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">
      <c r="A780" s="4"/>
      <c r="B780" s="242"/>
      <c r="C780" s="4"/>
      <c r="D780" s="242"/>
      <c r="E780" s="241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">
      <c r="A781" s="4"/>
      <c r="B781" s="242"/>
      <c r="C781" s="4"/>
      <c r="D781" s="242"/>
      <c r="E781" s="241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">
      <c r="A782" s="4"/>
      <c r="B782" s="242"/>
      <c r="C782" s="4"/>
      <c r="D782" s="242"/>
      <c r="E782" s="241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">
      <c r="A783" s="4"/>
      <c r="B783" s="242"/>
      <c r="C783" s="4"/>
      <c r="D783" s="242"/>
      <c r="E783" s="241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">
      <c r="A784" s="4"/>
      <c r="B784" s="242"/>
      <c r="C784" s="4"/>
      <c r="D784" s="242"/>
      <c r="E784" s="241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">
      <c r="A785" s="4"/>
      <c r="B785" s="242"/>
      <c r="C785" s="4"/>
      <c r="D785" s="242"/>
      <c r="E785" s="241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">
      <c r="A786" s="4"/>
      <c r="B786" s="242"/>
      <c r="C786" s="4"/>
      <c r="D786" s="242"/>
      <c r="E786" s="241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">
      <c r="A787" s="4"/>
      <c r="B787" s="242"/>
      <c r="C787" s="4"/>
      <c r="D787" s="242"/>
      <c r="E787" s="241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">
      <c r="A788" s="4"/>
      <c r="B788" s="242"/>
      <c r="C788" s="4"/>
      <c r="D788" s="242"/>
      <c r="E788" s="241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">
      <c r="A789" s="4"/>
      <c r="B789" s="242"/>
      <c r="C789" s="4"/>
      <c r="D789" s="242"/>
      <c r="E789" s="241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">
      <c r="A790" s="4"/>
      <c r="B790" s="242"/>
      <c r="C790" s="4"/>
      <c r="D790" s="242"/>
      <c r="E790" s="241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">
      <c r="A791" s="4"/>
      <c r="B791" s="242"/>
      <c r="C791" s="4"/>
      <c r="D791" s="242"/>
      <c r="E791" s="241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">
      <c r="A792" s="4"/>
      <c r="B792" s="242"/>
      <c r="C792" s="4"/>
      <c r="D792" s="242"/>
      <c r="E792" s="241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">
      <c r="A793" s="4"/>
      <c r="B793" s="242"/>
      <c r="C793" s="4"/>
      <c r="D793" s="242"/>
      <c r="E793" s="241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">
      <c r="A794" s="4"/>
      <c r="B794" s="242"/>
      <c r="C794" s="4"/>
      <c r="D794" s="242"/>
      <c r="E794" s="241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">
      <c r="A795" s="4"/>
      <c r="B795" s="242"/>
      <c r="C795" s="4"/>
      <c r="D795" s="242"/>
      <c r="E795" s="241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">
      <c r="A796" s="4"/>
      <c r="B796" s="242"/>
      <c r="C796" s="4"/>
      <c r="D796" s="242"/>
      <c r="E796" s="241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">
      <c r="A797" s="4"/>
      <c r="B797" s="242"/>
      <c r="C797" s="4"/>
      <c r="D797" s="242"/>
      <c r="E797" s="241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">
      <c r="A798" s="4"/>
      <c r="B798" s="242"/>
      <c r="C798" s="4"/>
      <c r="D798" s="242"/>
      <c r="E798" s="241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">
      <c r="A799" s="4"/>
      <c r="B799" s="242"/>
      <c r="C799" s="4"/>
      <c r="D799" s="242"/>
      <c r="E799" s="241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">
      <c r="A800" s="4"/>
      <c r="B800" s="242"/>
      <c r="C800" s="4"/>
      <c r="D800" s="242"/>
      <c r="E800" s="241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">
      <c r="A801" s="4"/>
      <c r="B801" s="242"/>
      <c r="C801" s="4"/>
      <c r="D801" s="242"/>
      <c r="E801" s="241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">
      <c r="A802" s="4"/>
      <c r="B802" s="242"/>
      <c r="C802" s="4"/>
      <c r="D802" s="242"/>
      <c r="E802" s="241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">
      <c r="A803" s="4"/>
      <c r="B803" s="242"/>
      <c r="C803" s="4"/>
      <c r="D803" s="242"/>
      <c r="E803" s="241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">
      <c r="A804" s="4"/>
      <c r="B804" s="242"/>
      <c r="C804" s="4"/>
      <c r="D804" s="242"/>
      <c r="E804" s="241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">
      <c r="A805" s="4"/>
      <c r="B805" s="242"/>
      <c r="C805" s="4"/>
      <c r="D805" s="242"/>
      <c r="E805" s="241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">
      <c r="A806" s="4"/>
      <c r="B806" s="242"/>
      <c r="C806" s="4"/>
      <c r="D806" s="242"/>
      <c r="E806" s="241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">
      <c r="A807" s="4"/>
      <c r="B807" s="242"/>
      <c r="C807" s="4"/>
      <c r="D807" s="242"/>
      <c r="E807" s="241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">
      <c r="A808" s="4"/>
      <c r="B808" s="242"/>
      <c r="C808" s="4"/>
      <c r="D808" s="242"/>
      <c r="E808" s="241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">
      <c r="A809" s="4"/>
      <c r="B809" s="242"/>
      <c r="C809" s="4"/>
      <c r="D809" s="242"/>
      <c r="E809" s="241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">
      <c r="A810" s="4"/>
      <c r="B810" s="242"/>
      <c r="C810" s="4"/>
      <c r="D810" s="242"/>
      <c r="E810" s="241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">
      <c r="A811" s="4"/>
      <c r="B811" s="242"/>
      <c r="C811" s="4"/>
      <c r="D811" s="242"/>
      <c r="E811" s="241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">
      <c r="A812" s="4"/>
      <c r="B812" s="242"/>
      <c r="C812" s="4"/>
      <c r="D812" s="242"/>
      <c r="E812" s="241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">
      <c r="A813" s="4"/>
      <c r="B813" s="242"/>
      <c r="C813" s="4"/>
      <c r="D813" s="242"/>
      <c r="E813" s="241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">
      <c r="A814" s="4"/>
      <c r="B814" s="242"/>
      <c r="C814" s="4"/>
      <c r="D814" s="242"/>
      <c r="E814" s="241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">
      <c r="A815" s="4"/>
      <c r="B815" s="242"/>
      <c r="C815" s="4"/>
      <c r="D815" s="242"/>
      <c r="E815" s="241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">
      <c r="A816" s="4"/>
      <c r="B816" s="242"/>
      <c r="C816" s="4"/>
      <c r="D816" s="242"/>
      <c r="E816" s="241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">
      <c r="A817" s="4"/>
      <c r="B817" s="242"/>
      <c r="C817" s="4"/>
      <c r="D817" s="242"/>
      <c r="E817" s="241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">
      <c r="A818" s="4"/>
      <c r="B818" s="242"/>
      <c r="C818" s="4"/>
      <c r="D818" s="242"/>
      <c r="E818" s="241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">
      <c r="A819" s="4"/>
      <c r="B819" s="242"/>
      <c r="C819" s="4"/>
      <c r="D819" s="242"/>
      <c r="E819" s="241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">
      <c r="A820" s="4"/>
      <c r="B820" s="242"/>
      <c r="C820" s="4"/>
      <c r="D820" s="242"/>
      <c r="E820" s="241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">
      <c r="A821" s="4"/>
      <c r="B821" s="242"/>
      <c r="C821" s="4"/>
      <c r="D821" s="242"/>
      <c r="E821" s="241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">
      <c r="A822" s="4"/>
      <c r="B822" s="242"/>
      <c r="C822" s="4"/>
      <c r="D822" s="242"/>
      <c r="E822" s="241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">
      <c r="A823" s="4"/>
      <c r="B823" s="242"/>
      <c r="C823" s="4"/>
      <c r="D823" s="242"/>
      <c r="E823" s="241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">
      <c r="A824" s="4"/>
      <c r="B824" s="242"/>
      <c r="C824" s="4"/>
      <c r="D824" s="242"/>
      <c r="E824" s="241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">
      <c r="A825" s="4"/>
      <c r="B825" s="242"/>
      <c r="C825" s="4"/>
      <c r="D825" s="242"/>
      <c r="E825" s="241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">
      <c r="A826" s="4"/>
      <c r="B826" s="242"/>
      <c r="C826" s="4"/>
      <c r="D826" s="242"/>
      <c r="E826" s="241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">
      <c r="A827" s="4"/>
      <c r="B827" s="242"/>
      <c r="C827" s="4"/>
      <c r="D827" s="242"/>
      <c r="E827" s="241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">
      <c r="A828" s="4"/>
      <c r="B828" s="242"/>
      <c r="C828" s="4"/>
      <c r="D828" s="242"/>
      <c r="E828" s="241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">
      <c r="A829" s="4"/>
      <c r="B829" s="242"/>
      <c r="C829" s="4"/>
      <c r="D829" s="242"/>
      <c r="E829" s="241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">
      <c r="A830" s="4"/>
      <c r="B830" s="242"/>
      <c r="C830" s="4"/>
      <c r="D830" s="242"/>
      <c r="E830" s="241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">
      <c r="A831" s="4"/>
      <c r="B831" s="242"/>
      <c r="C831" s="4"/>
      <c r="D831" s="242"/>
      <c r="E831" s="241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">
      <c r="A832" s="4"/>
      <c r="B832" s="242"/>
      <c r="C832" s="4"/>
      <c r="D832" s="242"/>
      <c r="E832" s="241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">
      <c r="A833" s="4"/>
      <c r="B833" s="242"/>
      <c r="C833" s="4"/>
      <c r="D833" s="242"/>
      <c r="E833" s="241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">
      <c r="A834" s="4"/>
      <c r="B834" s="242"/>
      <c r="C834" s="4"/>
      <c r="D834" s="242"/>
      <c r="E834" s="241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">
      <c r="A835" s="4"/>
      <c r="B835" s="242"/>
      <c r="C835" s="4"/>
      <c r="D835" s="242"/>
      <c r="E835" s="241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">
      <c r="A836" s="4"/>
      <c r="B836" s="242"/>
      <c r="C836" s="4"/>
      <c r="D836" s="242"/>
      <c r="E836" s="241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">
      <c r="A837" s="4"/>
      <c r="B837" s="242"/>
      <c r="C837" s="4"/>
      <c r="D837" s="242"/>
      <c r="E837" s="241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">
      <c r="A838" s="4"/>
      <c r="B838" s="242"/>
      <c r="C838" s="4"/>
      <c r="D838" s="242"/>
      <c r="E838" s="241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">
      <c r="A839" s="4"/>
      <c r="B839" s="242"/>
      <c r="C839" s="4"/>
      <c r="D839" s="242"/>
      <c r="E839" s="241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">
      <c r="A840" s="4"/>
      <c r="B840" s="242"/>
      <c r="C840" s="4"/>
      <c r="D840" s="242"/>
      <c r="E840" s="241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">
      <c r="A841" s="4"/>
      <c r="B841" s="242"/>
      <c r="C841" s="4"/>
      <c r="D841" s="242"/>
      <c r="E841" s="241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">
      <c r="A842" s="4"/>
      <c r="B842" s="242"/>
      <c r="C842" s="4"/>
      <c r="D842" s="242"/>
      <c r="E842" s="241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">
      <c r="A843" s="4"/>
      <c r="B843" s="242"/>
      <c r="C843" s="4"/>
      <c r="D843" s="242"/>
      <c r="E843" s="241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">
      <c r="A844" s="4"/>
      <c r="B844" s="242"/>
      <c r="C844" s="4"/>
      <c r="D844" s="242"/>
      <c r="E844" s="241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">
      <c r="A845" s="4"/>
      <c r="B845" s="242"/>
      <c r="C845" s="4"/>
      <c r="D845" s="242"/>
      <c r="E845" s="241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">
      <c r="A846" s="4"/>
      <c r="B846" s="242"/>
      <c r="C846" s="4"/>
      <c r="D846" s="242"/>
      <c r="E846" s="241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">
      <c r="A847" s="4"/>
      <c r="B847" s="242"/>
      <c r="C847" s="4"/>
      <c r="D847" s="242"/>
      <c r="E847" s="241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">
      <c r="A848" s="4"/>
      <c r="B848" s="242"/>
      <c r="C848" s="4"/>
      <c r="D848" s="242"/>
      <c r="E848" s="241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">
      <c r="A849" s="4"/>
      <c r="B849" s="242"/>
      <c r="C849" s="4"/>
      <c r="D849" s="242"/>
      <c r="E849" s="241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">
      <c r="A850" s="4"/>
      <c r="B850" s="242"/>
      <c r="C850" s="4"/>
      <c r="D850" s="242"/>
      <c r="E850" s="241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">
      <c r="A851" s="4"/>
      <c r="B851" s="242"/>
      <c r="C851" s="4"/>
      <c r="D851" s="242"/>
      <c r="E851" s="241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">
      <c r="A852" s="4"/>
      <c r="B852" s="242"/>
      <c r="C852" s="4"/>
      <c r="D852" s="242"/>
      <c r="E852" s="241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">
      <c r="A853" s="4"/>
      <c r="B853" s="242"/>
      <c r="C853" s="4"/>
      <c r="D853" s="242"/>
      <c r="E853" s="241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">
      <c r="A854" s="4"/>
      <c r="B854" s="242"/>
      <c r="C854" s="4"/>
      <c r="D854" s="242"/>
      <c r="E854" s="241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">
      <c r="A855" s="4"/>
      <c r="B855" s="242"/>
      <c r="C855" s="4"/>
      <c r="D855" s="242"/>
      <c r="E855" s="241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">
      <c r="A856" s="4"/>
      <c r="B856" s="242"/>
      <c r="C856" s="4"/>
      <c r="D856" s="242"/>
      <c r="E856" s="241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">
      <c r="A857" s="4"/>
      <c r="B857" s="242"/>
      <c r="C857" s="4"/>
      <c r="D857" s="242"/>
      <c r="E857" s="241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">
      <c r="A858" s="4"/>
      <c r="B858" s="242"/>
      <c r="C858" s="4"/>
      <c r="D858" s="242"/>
      <c r="E858" s="241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">
      <c r="A859" s="4"/>
      <c r="B859" s="242"/>
      <c r="C859" s="4"/>
      <c r="D859" s="242"/>
      <c r="E859" s="241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">
      <c r="A860" s="4"/>
      <c r="B860" s="242"/>
      <c r="C860" s="4"/>
      <c r="D860" s="242"/>
      <c r="E860" s="241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">
      <c r="A861" s="4"/>
      <c r="B861" s="242"/>
      <c r="C861" s="4"/>
      <c r="D861" s="242"/>
      <c r="E861" s="241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">
      <c r="A862" s="4"/>
      <c r="B862" s="242"/>
      <c r="C862" s="4"/>
      <c r="D862" s="242"/>
      <c r="E862" s="241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">
      <c r="A863" s="4"/>
      <c r="B863" s="242"/>
      <c r="C863" s="4"/>
      <c r="D863" s="242"/>
      <c r="E863" s="241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">
      <c r="A864" s="4"/>
      <c r="B864" s="242"/>
      <c r="C864" s="4"/>
      <c r="D864" s="242"/>
      <c r="E864" s="241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">
      <c r="A865" s="4"/>
      <c r="B865" s="242"/>
      <c r="C865" s="4"/>
      <c r="D865" s="242"/>
      <c r="E865" s="241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">
      <c r="A866" s="4"/>
      <c r="B866" s="242"/>
      <c r="C866" s="4"/>
      <c r="D866" s="242"/>
      <c r="E866" s="241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">
      <c r="A867" s="4"/>
      <c r="B867" s="242"/>
      <c r="C867" s="4"/>
      <c r="D867" s="242"/>
      <c r="E867" s="241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">
      <c r="A868" s="4"/>
      <c r="B868" s="242"/>
      <c r="C868" s="4"/>
      <c r="D868" s="242"/>
      <c r="E868" s="241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">
      <c r="A869" s="4"/>
      <c r="B869" s="242"/>
      <c r="C869" s="4"/>
      <c r="D869" s="242"/>
      <c r="E869" s="241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">
      <c r="A870" s="4"/>
      <c r="B870" s="242"/>
      <c r="C870" s="4"/>
      <c r="D870" s="242"/>
      <c r="E870" s="241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">
      <c r="A871" s="4"/>
      <c r="B871" s="242"/>
      <c r="C871" s="4"/>
      <c r="D871" s="242"/>
      <c r="E871" s="241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">
      <c r="A872" s="4"/>
      <c r="B872" s="242"/>
      <c r="C872" s="4"/>
      <c r="D872" s="242"/>
      <c r="E872" s="241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">
      <c r="A873" s="4"/>
      <c r="B873" s="242"/>
      <c r="C873" s="4"/>
      <c r="D873" s="242"/>
      <c r="E873" s="241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">
      <c r="A874" s="4"/>
      <c r="B874" s="242"/>
      <c r="C874" s="4"/>
      <c r="D874" s="242"/>
      <c r="E874" s="241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">
      <c r="A875" s="4"/>
      <c r="B875" s="242"/>
      <c r="C875" s="4"/>
      <c r="D875" s="242"/>
      <c r="E875" s="241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">
      <c r="A876" s="4"/>
      <c r="B876" s="242"/>
      <c r="C876" s="4"/>
      <c r="D876" s="242"/>
      <c r="E876" s="241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">
      <c r="A877" s="4"/>
      <c r="B877" s="242"/>
      <c r="C877" s="4"/>
      <c r="D877" s="242"/>
      <c r="E877" s="241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">
      <c r="A878" s="4"/>
      <c r="B878" s="242"/>
      <c r="C878" s="4"/>
      <c r="D878" s="242"/>
      <c r="E878" s="241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">
      <c r="A879" s="4"/>
      <c r="B879" s="242"/>
      <c r="C879" s="4"/>
      <c r="D879" s="242"/>
      <c r="E879" s="241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">
      <c r="A880" s="4"/>
      <c r="B880" s="242"/>
      <c r="C880" s="4"/>
      <c r="D880" s="242"/>
      <c r="E880" s="241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">
      <c r="A881" s="4"/>
      <c r="B881" s="242"/>
      <c r="C881" s="4"/>
      <c r="D881" s="242"/>
      <c r="E881" s="241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">
      <c r="A882" s="4"/>
      <c r="B882" s="242"/>
      <c r="C882" s="4"/>
      <c r="D882" s="242"/>
      <c r="E882" s="241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">
      <c r="A883" s="4"/>
      <c r="B883" s="242"/>
      <c r="C883" s="4"/>
      <c r="D883" s="242"/>
      <c r="E883" s="241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">
      <c r="A884" s="4"/>
      <c r="B884" s="242"/>
      <c r="C884" s="4"/>
      <c r="D884" s="242"/>
      <c r="E884" s="241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">
      <c r="A885" s="4"/>
      <c r="B885" s="242"/>
      <c r="C885" s="4"/>
      <c r="D885" s="242"/>
      <c r="E885" s="241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">
      <c r="A886" s="4"/>
      <c r="B886" s="242"/>
      <c r="C886" s="4"/>
      <c r="D886" s="242"/>
      <c r="E886" s="241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">
      <c r="A887" s="4"/>
      <c r="B887" s="242"/>
      <c r="C887" s="4"/>
      <c r="D887" s="242"/>
      <c r="E887" s="241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">
      <c r="A888" s="4"/>
      <c r="B888" s="242"/>
      <c r="C888" s="4"/>
      <c r="D888" s="242"/>
      <c r="E888" s="241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">
      <c r="A889" s="4"/>
      <c r="B889" s="242"/>
      <c r="C889" s="4"/>
      <c r="D889" s="242"/>
      <c r="E889" s="241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">
      <c r="A890" s="4"/>
      <c r="B890" s="242"/>
      <c r="C890" s="4"/>
      <c r="D890" s="242"/>
      <c r="E890" s="241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">
      <c r="A891" s="4"/>
      <c r="B891" s="242"/>
      <c r="C891" s="4"/>
      <c r="D891" s="242"/>
      <c r="E891" s="241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">
      <c r="A892" s="4"/>
      <c r="B892" s="242"/>
      <c r="C892" s="4"/>
      <c r="D892" s="242"/>
      <c r="E892" s="241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">
      <c r="A893" s="4"/>
      <c r="B893" s="242"/>
      <c r="C893" s="4"/>
      <c r="D893" s="242"/>
      <c r="E893" s="241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">
      <c r="A894" s="4"/>
      <c r="B894" s="242"/>
      <c r="C894" s="4"/>
      <c r="D894" s="242"/>
      <c r="E894" s="241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">
      <c r="A895" s="4"/>
      <c r="B895" s="242"/>
      <c r="C895" s="4"/>
      <c r="D895" s="242"/>
      <c r="E895" s="241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">
      <c r="A896" s="4"/>
      <c r="B896" s="242"/>
      <c r="C896" s="4"/>
      <c r="D896" s="242"/>
      <c r="E896" s="241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">
      <c r="A897" s="4"/>
      <c r="B897" s="242"/>
      <c r="C897" s="4"/>
      <c r="D897" s="242"/>
      <c r="E897" s="241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">
      <c r="A898" s="4"/>
      <c r="B898" s="242"/>
      <c r="C898" s="4"/>
      <c r="D898" s="242"/>
      <c r="E898" s="241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">
      <c r="A899" s="4"/>
      <c r="B899" s="242"/>
      <c r="C899" s="4"/>
      <c r="D899" s="242"/>
      <c r="E899" s="241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">
      <c r="A900" s="4"/>
      <c r="B900" s="242"/>
      <c r="C900" s="4"/>
      <c r="D900" s="242"/>
      <c r="E900" s="241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">
      <c r="A901" s="4"/>
      <c r="B901" s="242"/>
      <c r="C901" s="4"/>
      <c r="D901" s="242"/>
      <c r="E901" s="241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">
      <c r="A902" s="4"/>
      <c r="B902" s="242"/>
      <c r="C902" s="4"/>
      <c r="D902" s="242"/>
      <c r="E902" s="241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">
      <c r="A903" s="4"/>
      <c r="B903" s="242"/>
      <c r="C903" s="4"/>
      <c r="D903" s="242"/>
      <c r="E903" s="241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">
      <c r="A904" s="4"/>
      <c r="B904" s="242"/>
      <c r="C904" s="4"/>
      <c r="D904" s="242"/>
      <c r="E904" s="241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">
      <c r="A905" s="4"/>
      <c r="B905" s="242"/>
      <c r="C905" s="4"/>
      <c r="D905" s="242"/>
      <c r="E905" s="241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">
      <c r="A906" s="4"/>
      <c r="B906" s="242"/>
      <c r="C906" s="4"/>
      <c r="D906" s="242"/>
      <c r="E906" s="241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">
      <c r="A907" s="4"/>
      <c r="B907" s="242"/>
      <c r="C907" s="4"/>
      <c r="D907" s="242"/>
      <c r="E907" s="241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">
      <c r="A908" s="4"/>
      <c r="B908" s="242"/>
      <c r="C908" s="4"/>
      <c r="D908" s="242"/>
      <c r="E908" s="241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">
      <c r="A909" s="4"/>
      <c r="B909" s="242"/>
      <c r="C909" s="4"/>
      <c r="D909" s="242"/>
      <c r="E909" s="241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">
      <c r="A910" s="4"/>
      <c r="B910" s="242"/>
      <c r="C910" s="4"/>
      <c r="D910" s="242"/>
      <c r="E910" s="241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">
      <c r="A911" s="4"/>
      <c r="B911" s="242"/>
      <c r="C911" s="4"/>
      <c r="D911" s="242"/>
      <c r="E911" s="241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">
      <c r="A912" s="4"/>
      <c r="B912" s="242"/>
      <c r="C912" s="4"/>
      <c r="D912" s="242"/>
      <c r="E912" s="241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">
      <c r="A913" s="4"/>
      <c r="B913" s="242"/>
      <c r="C913" s="4"/>
      <c r="D913" s="242"/>
      <c r="E913" s="241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">
      <c r="A914" s="4"/>
      <c r="B914" s="242"/>
      <c r="C914" s="4"/>
      <c r="D914" s="242"/>
      <c r="E914" s="241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">
      <c r="A915" s="4"/>
      <c r="B915" s="242"/>
      <c r="C915" s="4"/>
      <c r="D915" s="242"/>
      <c r="E915" s="241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">
      <c r="A916" s="4"/>
      <c r="B916" s="242"/>
      <c r="C916" s="4"/>
      <c r="D916" s="242"/>
      <c r="E916" s="241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">
      <c r="A917" s="4"/>
      <c r="B917" s="242"/>
      <c r="C917" s="4"/>
      <c r="D917" s="242"/>
      <c r="E917" s="241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">
      <c r="A918" s="4"/>
      <c r="B918" s="242"/>
      <c r="C918" s="4"/>
      <c r="D918" s="242"/>
      <c r="E918" s="241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">
      <c r="A919" s="4"/>
      <c r="B919" s="242"/>
      <c r="C919" s="4"/>
      <c r="D919" s="242"/>
      <c r="E919" s="241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">
      <c r="A920" s="4"/>
      <c r="B920" s="242"/>
      <c r="C920" s="4"/>
      <c r="D920" s="242"/>
      <c r="E920" s="241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">
      <c r="A921" s="4"/>
      <c r="B921" s="242"/>
      <c r="C921" s="4"/>
      <c r="D921" s="242"/>
      <c r="E921" s="241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">
      <c r="A922" s="4"/>
      <c r="B922" s="242"/>
      <c r="C922" s="4"/>
      <c r="D922" s="242"/>
      <c r="E922" s="241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">
      <c r="A923" s="4"/>
      <c r="B923" s="242"/>
      <c r="C923" s="4"/>
      <c r="D923" s="242"/>
      <c r="E923" s="241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">
      <c r="A924" s="4"/>
      <c r="B924" s="242"/>
      <c r="C924" s="4"/>
      <c r="D924" s="242"/>
      <c r="E924" s="241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">
      <c r="A925" s="4"/>
      <c r="B925" s="242"/>
      <c r="C925" s="4"/>
      <c r="D925" s="242"/>
      <c r="E925" s="241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">
      <c r="A926" s="4"/>
      <c r="B926" s="242"/>
      <c r="C926" s="4"/>
      <c r="D926" s="242"/>
      <c r="E926" s="241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">
      <c r="A927" s="4"/>
      <c r="B927" s="242"/>
      <c r="C927" s="4"/>
      <c r="D927" s="242"/>
      <c r="E927" s="241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">
      <c r="A928" s="4"/>
      <c r="B928" s="242"/>
      <c r="C928" s="4"/>
      <c r="D928" s="242"/>
      <c r="E928" s="241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">
      <c r="A929" s="4"/>
      <c r="B929" s="242"/>
      <c r="C929" s="4"/>
      <c r="D929" s="242"/>
      <c r="E929" s="241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">
      <c r="A930" s="4"/>
      <c r="B930" s="242"/>
      <c r="C930" s="4"/>
      <c r="D930" s="242"/>
      <c r="E930" s="241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">
      <c r="A931" s="4"/>
      <c r="B931" s="242"/>
      <c r="C931" s="4"/>
      <c r="D931" s="242"/>
      <c r="E931" s="241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">
      <c r="A932" s="4"/>
      <c r="B932" s="242"/>
      <c r="C932" s="4"/>
      <c r="D932" s="242"/>
      <c r="E932" s="241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">
      <c r="A933" s="4"/>
      <c r="B933" s="242"/>
      <c r="C933" s="4"/>
      <c r="D933" s="242"/>
      <c r="E933" s="241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">
      <c r="A934" s="4"/>
      <c r="B934" s="242"/>
      <c r="C934" s="4"/>
      <c r="D934" s="242"/>
      <c r="E934" s="241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">
      <c r="A935" s="4"/>
      <c r="B935" s="242"/>
      <c r="C935" s="4"/>
      <c r="D935" s="242"/>
      <c r="E935" s="241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">
      <c r="A936" s="4"/>
      <c r="B936" s="242"/>
      <c r="C936" s="4"/>
      <c r="D936" s="242"/>
      <c r="E936" s="241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">
      <c r="A937" s="4"/>
      <c r="B937" s="242"/>
      <c r="C937" s="4"/>
      <c r="D937" s="242"/>
      <c r="E937" s="241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">
      <c r="A938" s="4"/>
      <c r="B938" s="242"/>
      <c r="C938" s="4"/>
      <c r="D938" s="242"/>
      <c r="E938" s="241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">
      <c r="A939" s="4"/>
      <c r="B939" s="242"/>
      <c r="C939" s="4"/>
      <c r="D939" s="242"/>
      <c r="E939" s="241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">
      <c r="A940" s="4"/>
      <c r="B940" s="242"/>
      <c r="C940" s="4"/>
      <c r="D940" s="242"/>
      <c r="E940" s="241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">
      <c r="A941" s="4"/>
      <c r="B941" s="242"/>
      <c r="C941" s="4"/>
      <c r="D941" s="242"/>
      <c r="E941" s="241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">
      <c r="A942" s="4"/>
      <c r="B942" s="242"/>
      <c r="C942" s="4"/>
      <c r="D942" s="242"/>
      <c r="E942" s="241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">
      <c r="A943" s="4"/>
      <c r="B943" s="242"/>
      <c r="C943" s="4"/>
      <c r="D943" s="242"/>
      <c r="E943" s="241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">
      <c r="A944" s="4"/>
      <c r="B944" s="242"/>
      <c r="C944" s="4"/>
      <c r="D944" s="242"/>
      <c r="E944" s="241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">
      <c r="A945" s="4"/>
      <c r="B945" s="242"/>
      <c r="C945" s="4"/>
      <c r="D945" s="242"/>
      <c r="E945" s="241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">
      <c r="A946" s="4"/>
      <c r="B946" s="242"/>
      <c r="C946" s="4"/>
      <c r="D946" s="242"/>
      <c r="E946" s="241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">
      <c r="A947" s="4"/>
      <c r="B947" s="242"/>
      <c r="C947" s="4"/>
      <c r="D947" s="242"/>
      <c r="E947" s="241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">
      <c r="A948" s="4"/>
      <c r="B948" s="242"/>
      <c r="C948" s="4"/>
      <c r="D948" s="242"/>
      <c r="E948" s="241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">
      <c r="A949" s="4"/>
      <c r="B949" s="242"/>
      <c r="C949" s="4"/>
      <c r="D949" s="242"/>
      <c r="E949" s="241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">
      <c r="A950" s="4"/>
      <c r="B950" s="242"/>
      <c r="C950" s="4"/>
      <c r="D950" s="242"/>
      <c r="E950" s="241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">
      <c r="A951" s="4"/>
      <c r="B951" s="242"/>
      <c r="C951" s="4"/>
      <c r="D951" s="242"/>
      <c r="E951" s="241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">
      <c r="A952" s="4"/>
      <c r="B952" s="242"/>
      <c r="C952" s="4"/>
      <c r="D952" s="242"/>
      <c r="E952" s="241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">
      <c r="A953" s="4"/>
      <c r="B953" s="242"/>
      <c r="C953" s="4"/>
      <c r="D953" s="242"/>
      <c r="E953" s="241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">
      <c r="A954" s="4"/>
      <c r="B954" s="242"/>
      <c r="C954" s="4"/>
      <c r="D954" s="242"/>
      <c r="E954" s="241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">
      <c r="A955" s="4"/>
      <c r="B955" s="242"/>
      <c r="C955" s="4"/>
      <c r="D955" s="242"/>
      <c r="E955" s="241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">
      <c r="A956" s="4"/>
      <c r="B956" s="242"/>
      <c r="C956" s="4"/>
      <c r="D956" s="242"/>
      <c r="E956" s="241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">
      <c r="A957" s="4"/>
      <c r="B957" s="242"/>
      <c r="C957" s="4"/>
      <c r="D957" s="242"/>
      <c r="E957" s="241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">
      <c r="A958" s="4"/>
      <c r="B958" s="242"/>
      <c r="C958" s="4"/>
      <c r="D958" s="242"/>
      <c r="E958" s="241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">
      <c r="A959" s="4"/>
      <c r="B959" s="242"/>
      <c r="C959" s="4"/>
      <c r="D959" s="242"/>
      <c r="E959" s="241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">
      <c r="A960" s="4"/>
      <c r="B960" s="242"/>
      <c r="C960" s="4"/>
      <c r="D960" s="242"/>
      <c r="E960" s="241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">
      <c r="A961" s="4"/>
      <c r="B961" s="242"/>
      <c r="C961" s="4"/>
      <c r="D961" s="242"/>
      <c r="E961" s="241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">
      <c r="A962" s="4"/>
      <c r="B962" s="242"/>
      <c r="C962" s="4"/>
      <c r="D962" s="242"/>
      <c r="E962" s="241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">
      <c r="A963" s="4"/>
      <c r="B963" s="242"/>
      <c r="C963" s="4"/>
      <c r="D963" s="242"/>
      <c r="E963" s="241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">
      <c r="A964" s="4"/>
      <c r="B964" s="242"/>
      <c r="C964" s="4"/>
      <c r="D964" s="242"/>
      <c r="E964" s="241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">
      <c r="A965" s="4"/>
      <c r="B965" s="242"/>
      <c r="C965" s="4"/>
      <c r="D965" s="242"/>
      <c r="E965" s="241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">
      <c r="A966" s="4"/>
      <c r="B966" s="242"/>
      <c r="C966" s="4"/>
      <c r="D966" s="242"/>
      <c r="E966" s="241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">
      <c r="A967" s="4"/>
      <c r="B967" s="242"/>
      <c r="C967" s="4"/>
      <c r="D967" s="242"/>
      <c r="E967" s="241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">
      <c r="A968" s="4"/>
      <c r="B968" s="242"/>
      <c r="C968" s="4"/>
      <c r="D968" s="242"/>
      <c r="E968" s="241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">
      <c r="A969" s="4"/>
      <c r="B969" s="242"/>
      <c r="C969" s="4"/>
      <c r="D969" s="242"/>
      <c r="E969" s="241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">
      <c r="A970" s="4"/>
      <c r="B970" s="242"/>
      <c r="C970" s="4"/>
      <c r="D970" s="242"/>
      <c r="E970" s="241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">
      <c r="A971" s="4"/>
      <c r="B971" s="242"/>
      <c r="C971" s="4"/>
      <c r="D971" s="242"/>
      <c r="E971" s="241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">
      <c r="A972" s="4"/>
      <c r="B972" s="242"/>
      <c r="C972" s="4"/>
      <c r="D972" s="242"/>
      <c r="E972" s="241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">
      <c r="A973" s="4"/>
      <c r="B973" s="242"/>
      <c r="C973" s="4"/>
      <c r="D973" s="242"/>
      <c r="E973" s="241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">
      <c r="A974" s="4"/>
      <c r="B974" s="242"/>
      <c r="C974" s="4"/>
      <c r="D974" s="242"/>
      <c r="E974" s="241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">
      <c r="A975" s="4"/>
      <c r="B975" s="242"/>
      <c r="C975" s="4"/>
      <c r="D975" s="242"/>
      <c r="E975" s="241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">
      <c r="A976" s="4"/>
      <c r="B976" s="242"/>
      <c r="C976" s="4"/>
      <c r="D976" s="242"/>
      <c r="E976" s="241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">
      <c r="A977" s="4"/>
      <c r="B977" s="242"/>
      <c r="C977" s="4"/>
      <c r="D977" s="242"/>
      <c r="E977" s="241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">
      <c r="A978" s="4"/>
      <c r="B978" s="242"/>
      <c r="C978" s="4"/>
      <c r="D978" s="242"/>
      <c r="E978" s="241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">
      <c r="A979" s="4"/>
      <c r="B979" s="242"/>
      <c r="C979" s="4"/>
      <c r="D979" s="242"/>
      <c r="E979" s="241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</sheetData>
  <mergeCells count="6">
    <mergeCell ref="B2:K2"/>
    <mergeCell ref="B3:K3"/>
    <mergeCell ref="B4:C4"/>
    <mergeCell ref="D4:E4"/>
    <mergeCell ref="F4:G4"/>
    <mergeCell ref="I4:J4"/>
  </mergeCells>
  <printOptions horizontalCentered="1"/>
  <pageMargins left="0.23622047244094491" right="0.23622047244094491" top="0.74803149606299213" bottom="0.74803149606299213" header="0" footer="0"/>
  <pageSetup paperSize="8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DA9DBCFAC4440970EA01A512097E5" ma:contentTypeVersion="16" ma:contentTypeDescription="Crear nuevo documento." ma:contentTypeScope="" ma:versionID="d640c99451d969d452c03a423cab52bf">
  <xsd:schema xmlns:xsd="http://www.w3.org/2001/XMLSchema" xmlns:xs="http://www.w3.org/2001/XMLSchema" xmlns:p="http://schemas.microsoft.com/office/2006/metadata/properties" xmlns:ns2="129bd742-4ca2-47dd-a8a8-a5fbe025700a" xmlns:ns3="cf1eacbf-b423-4571-9663-be109503d6c1" targetNamespace="http://schemas.microsoft.com/office/2006/metadata/properties" ma:root="true" ma:fieldsID="db20c8fdee96afe45821c8d80e605d54" ns2:_="" ns3:_="">
    <xsd:import namespace="129bd742-4ca2-47dd-a8a8-a5fbe025700a"/>
    <xsd:import namespace="cf1eacbf-b423-4571-9663-be109503d6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bd742-4ca2-47dd-a8a8-a5fbe0257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eacbf-b423-4571-9663-be109503d6c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505408-5c6d-44ee-8498-b0d0c57c939b}" ma:internalName="TaxCatchAll" ma:showField="CatchAllData" ma:web="cf1eacbf-b423-4571-9663-be109503d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1eacbf-b423-4571-9663-be109503d6c1" xsi:nil="true"/>
    <lcf76f155ced4ddcb4097134ff3c332f xmlns="129bd742-4ca2-47dd-a8a8-a5fbe02570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AF098F-65A6-449D-AC91-01F71FBD3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9bd742-4ca2-47dd-a8a8-a5fbe025700a"/>
    <ds:schemaRef ds:uri="cf1eacbf-b423-4571-9663-be109503d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BD2F4F-8512-4709-981D-899ED6C364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EF2D7E-0BBF-4530-9C3F-F1186775D0FE}">
  <ds:schemaRefs>
    <ds:schemaRef ds:uri="http://schemas.microsoft.com/office/2006/metadata/properties"/>
    <ds:schemaRef ds:uri="http://schemas.microsoft.com/office/infopath/2007/PartnerControls"/>
    <ds:schemaRef ds:uri="cf1eacbf-b423-4571-9663-be109503d6c1"/>
    <ds:schemaRef ds:uri="129bd742-4ca2-47dd-a8a8-a5fbe02570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 N°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Càceres</dc:creator>
  <cp:lastModifiedBy>Rodrigo Velasco</cp:lastModifiedBy>
  <dcterms:created xsi:type="dcterms:W3CDTF">2014-12-08T11:34:35Z</dcterms:created>
  <dcterms:modified xsi:type="dcterms:W3CDTF">2023-05-24T18:52:00Z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0x010100304DA9DBCFAC4440970EA01A512097E5</vt:lpwstr>
  </property>
</Properties>
</file>